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RI\2019\Final products\"/>
    </mc:Choice>
  </mc:AlternateContent>
  <bookViews>
    <workbookView xWindow="0" yWindow="0" windowWidth="28800" windowHeight="12330" activeTab="3"/>
  </bookViews>
  <sheets>
    <sheet name="True Desert" sheetId="1" r:id="rId1"/>
    <sheet name="Semi Desert" sheetId="3" r:id="rId2"/>
    <sheet name="Desert Steppe" sheetId="4" r:id="rId3"/>
    <sheet name="Elm" sheetId="2" r:id="rId4"/>
    <sheet name="Saxaul"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2" l="1"/>
  <c r="D32" i="2"/>
  <c r="E32" i="2"/>
  <c r="F32" i="2"/>
  <c r="G32" i="2"/>
  <c r="H32" i="2"/>
  <c r="I32" i="2"/>
  <c r="J32" i="2"/>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D32" i="5"/>
  <c r="E32" i="5"/>
  <c r="F32" i="5"/>
  <c r="G32" i="5"/>
  <c r="H32" i="5"/>
  <c r="I32" i="5"/>
  <c r="J32" i="5"/>
  <c r="K32" i="5"/>
  <c r="L32" i="5"/>
  <c r="M32" i="5"/>
  <c r="N32" i="5"/>
  <c r="O32" i="5"/>
  <c r="P32" i="5"/>
  <c r="Q32" i="5"/>
  <c r="R32" i="5"/>
  <c r="S32" i="5"/>
  <c r="T32" i="5"/>
  <c r="U32" i="5"/>
  <c r="V32" i="5"/>
  <c r="W32" i="5"/>
  <c r="X32" i="5"/>
  <c r="Y32" i="5"/>
  <c r="Z32" i="5"/>
  <c r="AA32" i="5"/>
  <c r="AB32" i="5"/>
  <c r="AC32" i="5"/>
  <c r="AD32" i="5"/>
  <c r="AE32" i="5"/>
  <c r="AF32" i="5"/>
  <c r="AG32" i="5"/>
  <c r="AH32" i="5"/>
  <c r="AI32" i="5"/>
  <c r="AJ32" i="5"/>
  <c r="AK32" i="5"/>
  <c r="AL32" i="5"/>
  <c r="AM32" i="5"/>
  <c r="AN32" i="5"/>
  <c r="AO32" i="5"/>
  <c r="AP32" i="5"/>
  <c r="AQ32" i="5"/>
  <c r="AR32" i="5"/>
  <c r="AS32" i="5"/>
  <c r="AT32" i="5"/>
  <c r="AU32" i="5"/>
  <c r="AV32" i="5"/>
  <c r="AW32" i="5"/>
  <c r="AX32" i="5"/>
  <c r="AC62" i="5"/>
  <c r="AD62" i="5"/>
  <c r="AE62" i="5"/>
  <c r="AF62" i="5"/>
  <c r="AG62" i="5"/>
  <c r="AH62" i="5"/>
  <c r="AI62" i="5"/>
  <c r="AJ62" i="5"/>
  <c r="AK62" i="5"/>
  <c r="AL62" i="5"/>
  <c r="AM62" i="5"/>
  <c r="AN62" i="5"/>
  <c r="AO62" i="5"/>
  <c r="AP62" i="5"/>
  <c r="AQ62" i="5"/>
  <c r="AR62" i="5"/>
  <c r="AS62" i="5"/>
  <c r="AT62" i="5"/>
  <c r="AU62" i="5"/>
  <c r="AV62" i="5"/>
  <c r="AW62" i="5"/>
  <c r="AX62" i="5"/>
  <c r="AY62" i="5"/>
  <c r="AZ62" i="5"/>
  <c r="BA62" i="5"/>
  <c r="BB62" i="5"/>
  <c r="BC62" i="5"/>
  <c r="BD62" i="5"/>
  <c r="BE62" i="5"/>
  <c r="BF62" i="5"/>
  <c r="BG62" i="5"/>
  <c r="BH62" i="5"/>
  <c r="BI62" i="5"/>
  <c r="BJ62" i="5"/>
  <c r="BK62" i="5"/>
  <c r="BL62" i="5"/>
  <c r="BM62" i="5"/>
  <c r="BN62" i="5"/>
  <c r="BO62" i="5"/>
  <c r="BP62" i="5"/>
  <c r="BQ62" i="5"/>
  <c r="BR62" i="5"/>
  <c r="BS62" i="5"/>
  <c r="BT62" i="5"/>
  <c r="BU62" i="5"/>
  <c r="BV62" i="5"/>
  <c r="BW62" i="5"/>
  <c r="BX62" i="5"/>
  <c r="BY62" i="5"/>
  <c r="BZ62" i="5"/>
  <c r="CA62" i="5"/>
  <c r="CB62" i="5"/>
  <c r="CC62" i="5"/>
  <c r="CD62" i="5"/>
  <c r="CE62" i="5"/>
  <c r="CF62" i="5"/>
  <c r="CG62" i="5"/>
  <c r="CH62" i="5"/>
  <c r="CI62" i="5"/>
  <c r="CJ62" i="5"/>
  <c r="CK62" i="5"/>
  <c r="CL62" i="5"/>
  <c r="CM62" i="5"/>
  <c r="CN62" i="5"/>
  <c r="CO62" i="5"/>
  <c r="CP62" i="5"/>
  <c r="CQ62" i="5"/>
  <c r="CR62" i="5"/>
  <c r="CS62" i="5"/>
  <c r="CT62" i="5"/>
  <c r="CU62" i="5"/>
  <c r="CV62" i="5"/>
  <c r="CW62" i="5"/>
  <c r="CX62" i="5"/>
  <c r="CY62" i="5"/>
  <c r="CZ62" i="5"/>
  <c r="DA62" i="5"/>
  <c r="DB62" i="5"/>
  <c r="DC62" i="5"/>
  <c r="DD62" i="5"/>
  <c r="DE62" i="5"/>
  <c r="DF62" i="5"/>
  <c r="DG62" i="5"/>
  <c r="DH62" i="5"/>
  <c r="DI62" i="5"/>
  <c r="DJ62" i="5"/>
  <c r="DK62" i="5"/>
  <c r="DL62" i="5"/>
  <c r="DM62" i="5"/>
  <c r="DN62" i="5"/>
  <c r="DO62" i="5"/>
  <c r="DP62" i="5"/>
  <c r="DQ62" i="5"/>
  <c r="DR62" i="5"/>
  <c r="DS62" i="5"/>
  <c r="DT62" i="5"/>
  <c r="DU62" i="5"/>
  <c r="DV62" i="5"/>
  <c r="DW62" i="5"/>
  <c r="DX62" i="5"/>
  <c r="DY62" i="5"/>
  <c r="DZ62" i="5"/>
  <c r="EA62" i="5"/>
  <c r="EB62" i="5"/>
  <c r="EC62" i="5"/>
  <c r="ED62" i="5"/>
  <c r="EE62" i="5"/>
  <c r="EF62" i="5"/>
  <c r="EG62" i="5"/>
  <c r="EH62" i="5"/>
  <c r="EI62" i="5"/>
  <c r="EJ62" i="5"/>
  <c r="EK62" i="5"/>
  <c r="EL62" i="5"/>
  <c r="EM62" i="5"/>
  <c r="EN62" i="5"/>
  <c r="EO62" i="5"/>
  <c r="EP62" i="5"/>
  <c r="EQ62" i="5"/>
  <c r="AC63" i="5"/>
  <c r="AD63" i="5"/>
  <c r="AE63" i="5"/>
  <c r="AF63" i="5"/>
  <c r="AG63" i="5"/>
  <c r="AH63" i="5"/>
  <c r="AI63" i="5"/>
  <c r="AJ63" i="5"/>
  <c r="AK63" i="5"/>
  <c r="AL63" i="5"/>
  <c r="AM63" i="5"/>
  <c r="AN63" i="5"/>
  <c r="AO63" i="5"/>
  <c r="AP63" i="5"/>
  <c r="AQ63" i="5"/>
  <c r="AR63" i="5"/>
  <c r="AS63" i="5"/>
  <c r="AT63" i="5"/>
  <c r="AU63" i="5"/>
  <c r="AV63" i="5"/>
  <c r="AW63" i="5"/>
  <c r="AX63" i="5"/>
  <c r="AY63" i="5"/>
  <c r="AZ63" i="5"/>
  <c r="BA63" i="5"/>
  <c r="BB63" i="5"/>
  <c r="BC63" i="5"/>
  <c r="BD63" i="5"/>
  <c r="BE63" i="5"/>
  <c r="BF63" i="5"/>
  <c r="BG63" i="5"/>
  <c r="BH63" i="5"/>
  <c r="BI63" i="5"/>
  <c r="BJ63" i="5"/>
  <c r="BK63" i="5"/>
  <c r="BL63" i="5"/>
  <c r="BM63" i="5"/>
  <c r="BN63" i="5"/>
  <c r="BO63" i="5"/>
  <c r="BP63" i="5"/>
  <c r="BQ63" i="5"/>
  <c r="BR63" i="5"/>
  <c r="BS63" i="5"/>
  <c r="BT63" i="5"/>
  <c r="BU63" i="5"/>
  <c r="BV63" i="5"/>
  <c r="BW63" i="5"/>
  <c r="BX63" i="5"/>
  <c r="BY63" i="5"/>
  <c r="BZ63" i="5"/>
  <c r="CA63" i="5"/>
  <c r="CB63" i="5"/>
  <c r="CC63" i="5"/>
  <c r="CD63" i="5"/>
  <c r="CE63" i="5"/>
  <c r="CF63" i="5"/>
  <c r="CG63" i="5"/>
  <c r="CH63" i="5"/>
  <c r="CI63" i="5"/>
  <c r="CJ63" i="5"/>
  <c r="CK63" i="5"/>
  <c r="CL63" i="5"/>
  <c r="CM63" i="5"/>
  <c r="CN63" i="5"/>
  <c r="CO63" i="5"/>
  <c r="CP63" i="5"/>
  <c r="CQ63" i="5"/>
  <c r="CR63" i="5"/>
  <c r="CS63" i="5"/>
  <c r="CT63" i="5"/>
  <c r="CU63" i="5"/>
  <c r="CV63" i="5"/>
  <c r="CW63" i="5"/>
  <c r="CX63" i="5"/>
  <c r="CY63" i="5"/>
  <c r="CZ63" i="5"/>
  <c r="DA63" i="5"/>
  <c r="DB63" i="5"/>
  <c r="DC63" i="5"/>
  <c r="DD63" i="5"/>
  <c r="DE63" i="5"/>
  <c r="DF63" i="5"/>
  <c r="DG63" i="5"/>
  <c r="DH63" i="5"/>
  <c r="DI63" i="5"/>
  <c r="DJ63" i="5"/>
  <c r="DK63" i="5"/>
  <c r="DL63" i="5"/>
  <c r="DM63" i="5"/>
  <c r="DN63" i="5"/>
  <c r="DO63" i="5"/>
  <c r="DP63" i="5"/>
  <c r="DQ63" i="5"/>
  <c r="DR63" i="5"/>
  <c r="DS63" i="5"/>
  <c r="DT63" i="5"/>
  <c r="DU63" i="5"/>
  <c r="DV63" i="5"/>
  <c r="DW63" i="5"/>
  <c r="DX63" i="5"/>
  <c r="DY63" i="5"/>
  <c r="DZ63" i="5"/>
  <c r="EA63" i="5"/>
  <c r="EB63" i="5"/>
  <c r="EC63" i="5"/>
  <c r="ED63" i="5"/>
  <c r="EE63" i="5"/>
  <c r="EF63" i="5"/>
  <c r="EG63" i="5"/>
  <c r="EH63" i="5"/>
  <c r="EI63" i="5"/>
  <c r="EJ63" i="5"/>
  <c r="EK63" i="5"/>
  <c r="EL63" i="5"/>
  <c r="EM63" i="5"/>
  <c r="EN63" i="5"/>
  <c r="EO63" i="5"/>
  <c r="EP63" i="5"/>
  <c r="EQ63" i="5"/>
  <c r="AC64" i="5"/>
  <c r="AD64" i="5"/>
  <c r="AE64" i="5"/>
  <c r="AF64" i="5"/>
  <c r="AG64" i="5"/>
  <c r="AH64" i="5"/>
  <c r="AI64" i="5"/>
  <c r="AJ64" i="5"/>
  <c r="AK64" i="5"/>
  <c r="AL64" i="5"/>
  <c r="AL92" i="5" s="1"/>
  <c r="AM64" i="5"/>
  <c r="AN64" i="5"/>
  <c r="AO64" i="5"/>
  <c r="AP64" i="5"/>
  <c r="AQ64" i="5"/>
  <c r="AR64" i="5"/>
  <c r="AS64" i="5"/>
  <c r="AT64" i="5"/>
  <c r="AT92" i="5" s="1"/>
  <c r="AU64" i="5"/>
  <c r="AV64" i="5"/>
  <c r="AW64" i="5"/>
  <c r="AX64" i="5"/>
  <c r="AY64" i="5"/>
  <c r="AZ64" i="5"/>
  <c r="BA64" i="5"/>
  <c r="BB64" i="5"/>
  <c r="BC64" i="5"/>
  <c r="BD64" i="5"/>
  <c r="BE64" i="5"/>
  <c r="BF64" i="5"/>
  <c r="BG64" i="5"/>
  <c r="BH64" i="5"/>
  <c r="BI64" i="5"/>
  <c r="BJ64" i="5"/>
  <c r="BK64" i="5"/>
  <c r="BL64" i="5"/>
  <c r="BM64" i="5"/>
  <c r="BN64" i="5"/>
  <c r="BO64" i="5"/>
  <c r="BP64" i="5"/>
  <c r="BQ64" i="5"/>
  <c r="BR64" i="5"/>
  <c r="BS64" i="5"/>
  <c r="BT64" i="5"/>
  <c r="BU64" i="5"/>
  <c r="BV64" i="5"/>
  <c r="BW64" i="5"/>
  <c r="BX64" i="5"/>
  <c r="BY64" i="5"/>
  <c r="BZ64" i="5"/>
  <c r="CA64" i="5"/>
  <c r="CB64" i="5"/>
  <c r="CC64" i="5"/>
  <c r="CD64" i="5"/>
  <c r="CE64" i="5"/>
  <c r="CF64" i="5"/>
  <c r="CG64" i="5"/>
  <c r="CH64" i="5"/>
  <c r="CI64" i="5"/>
  <c r="CJ64" i="5"/>
  <c r="CK64" i="5"/>
  <c r="CL64" i="5"/>
  <c r="CM64" i="5"/>
  <c r="CN64" i="5"/>
  <c r="CO64" i="5"/>
  <c r="CP64" i="5"/>
  <c r="CP92" i="5" s="1"/>
  <c r="CQ64" i="5"/>
  <c r="CR64" i="5"/>
  <c r="CS64" i="5"/>
  <c r="CT64" i="5"/>
  <c r="CU64" i="5"/>
  <c r="CV64" i="5"/>
  <c r="CW64" i="5"/>
  <c r="CX64" i="5"/>
  <c r="CX92" i="5" s="1"/>
  <c r="CY64" i="5"/>
  <c r="CZ64" i="5"/>
  <c r="DA64" i="5"/>
  <c r="DB64" i="5"/>
  <c r="DC64" i="5"/>
  <c r="DD64" i="5"/>
  <c r="DE64" i="5"/>
  <c r="DF64" i="5"/>
  <c r="DF92" i="5" s="1"/>
  <c r="DG64" i="5"/>
  <c r="DH64" i="5"/>
  <c r="DI64" i="5"/>
  <c r="DJ64" i="5"/>
  <c r="DK64" i="5"/>
  <c r="DL64" i="5"/>
  <c r="DM64" i="5"/>
  <c r="DN64" i="5"/>
  <c r="DO64" i="5"/>
  <c r="DP64" i="5"/>
  <c r="DQ64" i="5"/>
  <c r="DR64" i="5"/>
  <c r="DS64" i="5"/>
  <c r="DT64" i="5"/>
  <c r="DU64" i="5"/>
  <c r="DV64" i="5"/>
  <c r="DW64" i="5"/>
  <c r="DX64" i="5"/>
  <c r="DY64" i="5"/>
  <c r="DZ64" i="5"/>
  <c r="EA64" i="5"/>
  <c r="EB64" i="5"/>
  <c r="EC64" i="5"/>
  <c r="ED64" i="5"/>
  <c r="ED92" i="5" s="1"/>
  <c r="EE64" i="5"/>
  <c r="EF64" i="5"/>
  <c r="EG64" i="5"/>
  <c r="EH64" i="5"/>
  <c r="EI64" i="5"/>
  <c r="EJ64" i="5"/>
  <c r="EK64" i="5"/>
  <c r="EL64" i="5"/>
  <c r="EL92" i="5" s="1"/>
  <c r="EM64" i="5"/>
  <c r="EN64" i="5"/>
  <c r="EO64" i="5"/>
  <c r="EP64" i="5"/>
  <c r="EQ64" i="5"/>
  <c r="AC65" i="5"/>
  <c r="AD65" i="5"/>
  <c r="AE65" i="5"/>
  <c r="AF65" i="5"/>
  <c r="AG65" i="5"/>
  <c r="AH65" i="5"/>
  <c r="AI65" i="5"/>
  <c r="AJ65" i="5"/>
  <c r="AK65" i="5"/>
  <c r="AL65" i="5"/>
  <c r="AM65" i="5"/>
  <c r="AN65" i="5"/>
  <c r="AO65" i="5"/>
  <c r="AP65" i="5"/>
  <c r="AQ65" i="5"/>
  <c r="AR65" i="5"/>
  <c r="AS65" i="5"/>
  <c r="AT65" i="5"/>
  <c r="AU65" i="5"/>
  <c r="AU93" i="5" s="1"/>
  <c r="AU94" i="5" s="1"/>
  <c r="AU95" i="5" s="1"/>
  <c r="AV65" i="5"/>
  <c r="AW65" i="5"/>
  <c r="AX65" i="5"/>
  <c r="AY65" i="5"/>
  <c r="AZ65" i="5"/>
  <c r="BA65" i="5"/>
  <c r="BB65" i="5"/>
  <c r="BC65" i="5"/>
  <c r="BC93" i="5" s="1"/>
  <c r="BC94" i="5" s="1"/>
  <c r="BC95" i="5" s="1"/>
  <c r="BD65" i="5"/>
  <c r="BE65" i="5"/>
  <c r="BF65" i="5"/>
  <c r="BG65" i="5"/>
  <c r="BH65" i="5"/>
  <c r="BI65" i="5"/>
  <c r="BJ65" i="5"/>
  <c r="BK65" i="5"/>
  <c r="BL65" i="5"/>
  <c r="BM65" i="5"/>
  <c r="BN65" i="5"/>
  <c r="BO65" i="5"/>
  <c r="BP65" i="5"/>
  <c r="BQ65" i="5"/>
  <c r="BR65" i="5"/>
  <c r="BS65" i="5"/>
  <c r="BS93" i="5" s="1"/>
  <c r="BS94" i="5" s="1"/>
  <c r="BS95" i="5" s="1"/>
  <c r="BT65" i="5"/>
  <c r="BU65" i="5"/>
  <c r="BV65" i="5"/>
  <c r="BW65" i="5"/>
  <c r="BX65" i="5"/>
  <c r="BY65" i="5"/>
  <c r="BZ65" i="5"/>
  <c r="CA65" i="5"/>
  <c r="CB65" i="5"/>
  <c r="CC65" i="5"/>
  <c r="CD65" i="5"/>
  <c r="CE65" i="5"/>
  <c r="CF65" i="5"/>
  <c r="CG65" i="5"/>
  <c r="CH65" i="5"/>
  <c r="CI65" i="5"/>
  <c r="CJ65" i="5"/>
  <c r="CK65" i="5"/>
  <c r="CL65" i="5"/>
  <c r="CM65" i="5"/>
  <c r="CN65" i="5"/>
  <c r="CO65" i="5"/>
  <c r="CP65" i="5"/>
  <c r="CQ65" i="5"/>
  <c r="CR65" i="5"/>
  <c r="CS65" i="5"/>
  <c r="CT65" i="5"/>
  <c r="CU65" i="5"/>
  <c r="CV65" i="5"/>
  <c r="CW65" i="5"/>
  <c r="CX65" i="5"/>
  <c r="CY65" i="5"/>
  <c r="CZ65" i="5"/>
  <c r="DA65" i="5"/>
  <c r="DB65" i="5"/>
  <c r="DC65" i="5"/>
  <c r="DD65" i="5"/>
  <c r="DE65" i="5"/>
  <c r="DF65" i="5"/>
  <c r="DG65" i="5"/>
  <c r="DG93" i="5" s="1"/>
  <c r="DG94" i="5" s="1"/>
  <c r="DG95" i="5" s="1"/>
  <c r="DH65" i="5"/>
  <c r="DI65" i="5"/>
  <c r="DJ65" i="5"/>
  <c r="DK65" i="5"/>
  <c r="DL65" i="5"/>
  <c r="DM65" i="5"/>
  <c r="DN65" i="5"/>
  <c r="DO65" i="5"/>
  <c r="DO93" i="5" s="1"/>
  <c r="DO94" i="5" s="1"/>
  <c r="DO95" i="5" s="1"/>
  <c r="DP65" i="5"/>
  <c r="DQ65" i="5"/>
  <c r="DR65" i="5"/>
  <c r="DS65" i="5"/>
  <c r="DT65" i="5"/>
  <c r="DU65" i="5"/>
  <c r="DV65" i="5"/>
  <c r="DW65" i="5"/>
  <c r="DX65" i="5"/>
  <c r="DY65" i="5"/>
  <c r="DZ65" i="5"/>
  <c r="EA65" i="5"/>
  <c r="EB65" i="5"/>
  <c r="EC65" i="5"/>
  <c r="ED65" i="5"/>
  <c r="EE65" i="5"/>
  <c r="EF65" i="5"/>
  <c r="EG65" i="5"/>
  <c r="EH65" i="5"/>
  <c r="EI65" i="5"/>
  <c r="EJ65" i="5"/>
  <c r="EK65" i="5"/>
  <c r="EL65" i="5"/>
  <c r="EM65" i="5"/>
  <c r="EM93" i="5" s="1"/>
  <c r="EM94" i="5" s="1"/>
  <c r="EM95" i="5" s="1"/>
  <c r="EN65" i="5"/>
  <c r="EO65" i="5"/>
  <c r="EP65" i="5"/>
  <c r="EQ65" i="5"/>
  <c r="AC66" i="5"/>
  <c r="AD66" i="5"/>
  <c r="AE66" i="5"/>
  <c r="AF66" i="5"/>
  <c r="AG66" i="5"/>
  <c r="AH66" i="5"/>
  <c r="AI66" i="5"/>
  <c r="AJ66" i="5"/>
  <c r="AK66" i="5"/>
  <c r="AL66" i="5"/>
  <c r="AM66" i="5"/>
  <c r="AN66" i="5"/>
  <c r="AO66" i="5"/>
  <c r="AP66" i="5"/>
  <c r="AQ66" i="5"/>
  <c r="AR66" i="5"/>
  <c r="AS66" i="5"/>
  <c r="AT66" i="5"/>
  <c r="AU66" i="5"/>
  <c r="AV66" i="5"/>
  <c r="AW66" i="5"/>
  <c r="AX66" i="5"/>
  <c r="AY66" i="5"/>
  <c r="AZ66" i="5"/>
  <c r="BA66" i="5"/>
  <c r="BB66" i="5"/>
  <c r="BC66" i="5"/>
  <c r="BD66" i="5"/>
  <c r="BE66" i="5"/>
  <c r="BF66" i="5"/>
  <c r="BG66" i="5"/>
  <c r="BH66" i="5"/>
  <c r="BI66" i="5"/>
  <c r="BJ66" i="5"/>
  <c r="BK66" i="5"/>
  <c r="BL66" i="5"/>
  <c r="BM66" i="5"/>
  <c r="BN66" i="5"/>
  <c r="BO66" i="5"/>
  <c r="BP66" i="5"/>
  <c r="BQ66" i="5"/>
  <c r="BR66" i="5"/>
  <c r="BS66" i="5"/>
  <c r="BT66" i="5"/>
  <c r="BU66" i="5"/>
  <c r="BV66" i="5"/>
  <c r="BW66" i="5"/>
  <c r="BX66" i="5"/>
  <c r="BY66" i="5"/>
  <c r="BZ66" i="5"/>
  <c r="CA66" i="5"/>
  <c r="CB66" i="5"/>
  <c r="CC66" i="5"/>
  <c r="CD66" i="5"/>
  <c r="CE66" i="5"/>
  <c r="CF66" i="5"/>
  <c r="CG66" i="5"/>
  <c r="CH66" i="5"/>
  <c r="CI66" i="5"/>
  <c r="CJ66" i="5"/>
  <c r="CK66" i="5"/>
  <c r="CL66" i="5"/>
  <c r="CM66" i="5"/>
  <c r="CN66" i="5"/>
  <c r="CO66" i="5"/>
  <c r="CP66" i="5"/>
  <c r="CQ66" i="5"/>
  <c r="CR66" i="5"/>
  <c r="CS66" i="5"/>
  <c r="CT66" i="5"/>
  <c r="CU66" i="5"/>
  <c r="CV66" i="5"/>
  <c r="CW66" i="5"/>
  <c r="CX66" i="5"/>
  <c r="CY66" i="5"/>
  <c r="CZ66" i="5"/>
  <c r="DA66" i="5"/>
  <c r="DB66" i="5"/>
  <c r="DC66" i="5"/>
  <c r="DD66" i="5"/>
  <c r="DE66" i="5"/>
  <c r="DF66" i="5"/>
  <c r="DG66" i="5"/>
  <c r="DH66" i="5"/>
  <c r="DI66" i="5"/>
  <c r="DJ66" i="5"/>
  <c r="DK66" i="5"/>
  <c r="DL66" i="5"/>
  <c r="DM66" i="5"/>
  <c r="DN66" i="5"/>
  <c r="DO66" i="5"/>
  <c r="DP66" i="5"/>
  <c r="DQ66" i="5"/>
  <c r="DR66" i="5"/>
  <c r="DS66" i="5"/>
  <c r="DT66" i="5"/>
  <c r="DU66" i="5"/>
  <c r="DV66" i="5"/>
  <c r="DW66" i="5"/>
  <c r="DX66" i="5"/>
  <c r="DY66" i="5"/>
  <c r="DZ66" i="5"/>
  <c r="EA66" i="5"/>
  <c r="EB66" i="5"/>
  <c r="EC66" i="5"/>
  <c r="ED66" i="5"/>
  <c r="EE66" i="5"/>
  <c r="EF66" i="5"/>
  <c r="EG66" i="5"/>
  <c r="EH66" i="5"/>
  <c r="EI66" i="5"/>
  <c r="EJ66" i="5"/>
  <c r="EK66" i="5"/>
  <c r="EL66" i="5"/>
  <c r="EM66" i="5"/>
  <c r="EN66" i="5"/>
  <c r="EO66" i="5"/>
  <c r="EP66" i="5"/>
  <c r="EQ66" i="5"/>
  <c r="AC67" i="5"/>
  <c r="AD67" i="5"/>
  <c r="AE67" i="5"/>
  <c r="AF67" i="5"/>
  <c r="AG67" i="5"/>
  <c r="AH67" i="5"/>
  <c r="AI67" i="5"/>
  <c r="AJ67" i="5"/>
  <c r="AK67" i="5"/>
  <c r="AL67" i="5"/>
  <c r="AM67" i="5"/>
  <c r="AN67" i="5"/>
  <c r="AO67" i="5"/>
  <c r="AP67" i="5"/>
  <c r="AQ67" i="5"/>
  <c r="AR67" i="5"/>
  <c r="AS67" i="5"/>
  <c r="AT67" i="5"/>
  <c r="AU67" i="5"/>
  <c r="AV67" i="5"/>
  <c r="AW67" i="5"/>
  <c r="AX67" i="5"/>
  <c r="AY67" i="5"/>
  <c r="AZ67" i="5"/>
  <c r="BA67" i="5"/>
  <c r="BB67" i="5"/>
  <c r="BC67" i="5"/>
  <c r="BD67" i="5"/>
  <c r="BE67" i="5"/>
  <c r="BF67" i="5"/>
  <c r="BG67" i="5"/>
  <c r="BH67" i="5"/>
  <c r="BI67" i="5"/>
  <c r="BJ67" i="5"/>
  <c r="BK67" i="5"/>
  <c r="BL67" i="5"/>
  <c r="BM67" i="5"/>
  <c r="BN67" i="5"/>
  <c r="BO67" i="5"/>
  <c r="BP67" i="5"/>
  <c r="BQ67" i="5"/>
  <c r="BR67" i="5"/>
  <c r="BS67" i="5"/>
  <c r="BT67" i="5"/>
  <c r="BU67" i="5"/>
  <c r="BV67" i="5"/>
  <c r="BW67" i="5"/>
  <c r="BX67" i="5"/>
  <c r="BY67" i="5"/>
  <c r="BZ67" i="5"/>
  <c r="CA67" i="5"/>
  <c r="CB67" i="5"/>
  <c r="CC67" i="5"/>
  <c r="CD67" i="5"/>
  <c r="CE67" i="5"/>
  <c r="CF67" i="5"/>
  <c r="CG67" i="5"/>
  <c r="CH67" i="5"/>
  <c r="CI67" i="5"/>
  <c r="CJ67" i="5"/>
  <c r="CK67" i="5"/>
  <c r="CL67" i="5"/>
  <c r="CM67" i="5"/>
  <c r="CN67" i="5"/>
  <c r="CO67" i="5"/>
  <c r="CP67" i="5"/>
  <c r="CQ67" i="5"/>
  <c r="CR67" i="5"/>
  <c r="CS67" i="5"/>
  <c r="CT67" i="5"/>
  <c r="CU67" i="5"/>
  <c r="CV67" i="5"/>
  <c r="CW67" i="5"/>
  <c r="CX67" i="5"/>
  <c r="CY67" i="5"/>
  <c r="CZ67" i="5"/>
  <c r="DA67" i="5"/>
  <c r="DB67" i="5"/>
  <c r="DC67" i="5"/>
  <c r="DD67" i="5"/>
  <c r="DE67" i="5"/>
  <c r="DF67" i="5"/>
  <c r="DG67" i="5"/>
  <c r="DH67" i="5"/>
  <c r="DI67" i="5"/>
  <c r="DJ67" i="5"/>
  <c r="DK67" i="5"/>
  <c r="DL67" i="5"/>
  <c r="DM67" i="5"/>
  <c r="DN67" i="5"/>
  <c r="DO67" i="5"/>
  <c r="DP67" i="5"/>
  <c r="DQ67" i="5"/>
  <c r="DR67" i="5"/>
  <c r="DS67" i="5"/>
  <c r="DT67" i="5"/>
  <c r="DU67" i="5"/>
  <c r="DV67" i="5"/>
  <c r="DW67" i="5"/>
  <c r="DX67" i="5"/>
  <c r="DY67" i="5"/>
  <c r="DZ67" i="5"/>
  <c r="EA67" i="5"/>
  <c r="EB67" i="5"/>
  <c r="EC67" i="5"/>
  <c r="ED67" i="5"/>
  <c r="EE67" i="5"/>
  <c r="EF67" i="5"/>
  <c r="EG67" i="5"/>
  <c r="EH67" i="5"/>
  <c r="EI67" i="5"/>
  <c r="EJ67" i="5"/>
  <c r="EK67" i="5"/>
  <c r="EL67" i="5"/>
  <c r="EM67" i="5"/>
  <c r="EN67" i="5"/>
  <c r="EO67" i="5"/>
  <c r="EP67" i="5"/>
  <c r="EQ67" i="5"/>
  <c r="AC68" i="5"/>
  <c r="AD68" i="5"/>
  <c r="AE68" i="5"/>
  <c r="AF68" i="5"/>
  <c r="AG68" i="5"/>
  <c r="AH68" i="5"/>
  <c r="AI68" i="5"/>
  <c r="AJ68" i="5"/>
  <c r="AK68" i="5"/>
  <c r="AL68" i="5"/>
  <c r="AM68" i="5"/>
  <c r="AN68" i="5"/>
  <c r="AO68" i="5"/>
  <c r="AP68" i="5"/>
  <c r="AP92" i="5" s="1"/>
  <c r="AQ68" i="5"/>
  <c r="AR68" i="5"/>
  <c r="AS68" i="5"/>
  <c r="AT68" i="5"/>
  <c r="AU68" i="5"/>
  <c r="AV68" i="5"/>
  <c r="AW68" i="5"/>
  <c r="AX68" i="5"/>
  <c r="AY68" i="5"/>
  <c r="AZ68" i="5"/>
  <c r="BA68" i="5"/>
  <c r="BB68" i="5"/>
  <c r="BC68" i="5"/>
  <c r="BD68" i="5"/>
  <c r="BE68" i="5"/>
  <c r="BF68" i="5"/>
  <c r="BG68" i="5"/>
  <c r="BH68" i="5"/>
  <c r="BI68" i="5"/>
  <c r="BJ68" i="5"/>
  <c r="BK68" i="5"/>
  <c r="BL68" i="5"/>
  <c r="BM68" i="5"/>
  <c r="BN68" i="5"/>
  <c r="BO68" i="5"/>
  <c r="BP68" i="5"/>
  <c r="BQ68" i="5"/>
  <c r="BR68" i="5"/>
  <c r="BS68" i="5"/>
  <c r="BT68" i="5"/>
  <c r="BU68" i="5"/>
  <c r="BV68" i="5"/>
  <c r="BV92" i="5" s="1"/>
  <c r="BW68" i="5"/>
  <c r="BX68" i="5"/>
  <c r="BY68" i="5"/>
  <c r="BZ68" i="5"/>
  <c r="CA68" i="5"/>
  <c r="CB68" i="5"/>
  <c r="CC68" i="5"/>
  <c r="CD68" i="5"/>
  <c r="CE68" i="5"/>
  <c r="CF68" i="5"/>
  <c r="CG68" i="5"/>
  <c r="CH68" i="5"/>
  <c r="CI68" i="5"/>
  <c r="CJ68" i="5"/>
  <c r="CK68" i="5"/>
  <c r="CL68" i="5"/>
  <c r="CM68" i="5"/>
  <c r="CN68" i="5"/>
  <c r="CO68" i="5"/>
  <c r="CP68" i="5"/>
  <c r="CQ68" i="5"/>
  <c r="CR68" i="5"/>
  <c r="CS68" i="5"/>
  <c r="CT68" i="5"/>
  <c r="CT92" i="5" s="1"/>
  <c r="CU68" i="5"/>
  <c r="CV68" i="5"/>
  <c r="CW68" i="5"/>
  <c r="CX68" i="5"/>
  <c r="CY68" i="5"/>
  <c r="CZ68" i="5"/>
  <c r="DA68" i="5"/>
  <c r="DB68" i="5"/>
  <c r="DB92" i="5" s="1"/>
  <c r="DC68" i="5"/>
  <c r="DD68" i="5"/>
  <c r="DE68" i="5"/>
  <c r="DF68" i="5"/>
  <c r="DG68" i="5"/>
  <c r="DH68" i="5"/>
  <c r="DI68" i="5"/>
  <c r="DJ68" i="5"/>
  <c r="DK68" i="5"/>
  <c r="DL68" i="5"/>
  <c r="DM68" i="5"/>
  <c r="DN68" i="5"/>
  <c r="DO68" i="5"/>
  <c r="DP68" i="5"/>
  <c r="DQ68" i="5"/>
  <c r="DR68" i="5"/>
  <c r="DS68" i="5"/>
  <c r="DT68" i="5"/>
  <c r="DU68" i="5"/>
  <c r="DV68" i="5"/>
  <c r="DW68" i="5"/>
  <c r="DX68" i="5"/>
  <c r="DY68" i="5"/>
  <c r="DZ68" i="5"/>
  <c r="EA68" i="5"/>
  <c r="EB68" i="5"/>
  <c r="EC68" i="5"/>
  <c r="ED68" i="5"/>
  <c r="EE68" i="5"/>
  <c r="EF68" i="5"/>
  <c r="EG68" i="5"/>
  <c r="EH68" i="5"/>
  <c r="EH92" i="5" s="1"/>
  <c r="EI68" i="5"/>
  <c r="EJ68" i="5"/>
  <c r="EK68" i="5"/>
  <c r="EL68" i="5"/>
  <c r="EM68" i="5"/>
  <c r="EN68" i="5"/>
  <c r="EO68" i="5"/>
  <c r="EP68" i="5"/>
  <c r="EQ68" i="5"/>
  <c r="AC69" i="5"/>
  <c r="AD69" i="5"/>
  <c r="AE69" i="5"/>
  <c r="AF69" i="5"/>
  <c r="AG69" i="5"/>
  <c r="AH69" i="5"/>
  <c r="AI69" i="5"/>
  <c r="AI93" i="5" s="1"/>
  <c r="AI94" i="5" s="1"/>
  <c r="AI95" i="5" s="1"/>
  <c r="AJ69" i="5"/>
  <c r="AK69" i="5"/>
  <c r="AL69" i="5"/>
  <c r="AM69" i="5"/>
  <c r="AN69" i="5"/>
  <c r="AO69" i="5"/>
  <c r="AP69" i="5"/>
  <c r="AQ69" i="5"/>
  <c r="AQ93" i="5" s="1"/>
  <c r="AQ94" i="5" s="1"/>
  <c r="AQ95" i="5" s="1"/>
  <c r="AR69" i="5"/>
  <c r="AS69" i="5"/>
  <c r="AT69" i="5"/>
  <c r="AU69" i="5"/>
  <c r="AV69" i="5"/>
  <c r="AW69" i="5"/>
  <c r="AX69" i="5"/>
  <c r="AY69" i="5"/>
  <c r="AZ69" i="5"/>
  <c r="BA69" i="5"/>
  <c r="BB69" i="5"/>
  <c r="BC69" i="5"/>
  <c r="BD69" i="5"/>
  <c r="BE69" i="5"/>
  <c r="BF69" i="5"/>
  <c r="BG69" i="5"/>
  <c r="BH69" i="5"/>
  <c r="BI69" i="5"/>
  <c r="BJ69" i="5"/>
  <c r="BK69" i="5"/>
  <c r="BL69" i="5"/>
  <c r="BM69" i="5"/>
  <c r="BN69" i="5"/>
  <c r="BO69" i="5"/>
  <c r="BP69" i="5"/>
  <c r="BQ69" i="5"/>
  <c r="BR69" i="5"/>
  <c r="BS69" i="5"/>
  <c r="BT69" i="5"/>
  <c r="BU69" i="5"/>
  <c r="BV69" i="5"/>
  <c r="BW69" i="5"/>
  <c r="BX69" i="5"/>
  <c r="BY69" i="5"/>
  <c r="BZ69" i="5"/>
  <c r="CA69" i="5"/>
  <c r="CB69" i="5"/>
  <c r="CC69" i="5"/>
  <c r="CD69" i="5"/>
  <c r="CE69" i="5"/>
  <c r="CE93" i="5" s="1"/>
  <c r="CE94" i="5" s="1"/>
  <c r="CE95" i="5" s="1"/>
  <c r="CF69" i="5"/>
  <c r="CG69" i="5"/>
  <c r="CH69" i="5"/>
  <c r="CI69" i="5"/>
  <c r="CJ69" i="5"/>
  <c r="CK69" i="5"/>
  <c r="CL69" i="5"/>
  <c r="CM69" i="5"/>
  <c r="CN69" i="5"/>
  <c r="CO69" i="5"/>
  <c r="CP69" i="5"/>
  <c r="CQ69" i="5"/>
  <c r="CR69" i="5"/>
  <c r="CS69" i="5"/>
  <c r="CT69" i="5"/>
  <c r="CU69" i="5"/>
  <c r="CV69" i="5"/>
  <c r="CW69" i="5"/>
  <c r="CX69" i="5"/>
  <c r="CY69" i="5"/>
  <c r="CZ69" i="5"/>
  <c r="DA69" i="5"/>
  <c r="DB69" i="5"/>
  <c r="DC69" i="5"/>
  <c r="DC93" i="5" s="1"/>
  <c r="DC94" i="5" s="1"/>
  <c r="DC95" i="5" s="1"/>
  <c r="DD69" i="5"/>
  <c r="DE69" i="5"/>
  <c r="DF69" i="5"/>
  <c r="DG69" i="5"/>
  <c r="DH69" i="5"/>
  <c r="DI69" i="5"/>
  <c r="DJ69" i="5"/>
  <c r="DK69" i="5"/>
  <c r="DK93" i="5" s="1"/>
  <c r="DK94" i="5" s="1"/>
  <c r="DK95" i="5" s="1"/>
  <c r="DL69" i="5"/>
  <c r="DM69" i="5"/>
  <c r="DN69" i="5"/>
  <c r="DO69" i="5"/>
  <c r="DP69" i="5"/>
  <c r="DQ69" i="5"/>
  <c r="DR69" i="5"/>
  <c r="DS69" i="5"/>
  <c r="DT69" i="5"/>
  <c r="DU69" i="5"/>
  <c r="DV69" i="5"/>
  <c r="DW69" i="5"/>
  <c r="DX69" i="5"/>
  <c r="DY69" i="5"/>
  <c r="DZ69" i="5"/>
  <c r="EA69" i="5"/>
  <c r="EB69" i="5"/>
  <c r="EC69" i="5"/>
  <c r="ED69" i="5"/>
  <c r="EE69" i="5"/>
  <c r="EF69" i="5"/>
  <c r="EG69" i="5"/>
  <c r="EH69" i="5"/>
  <c r="EI69" i="5"/>
  <c r="EI93" i="5" s="1"/>
  <c r="EI94" i="5" s="1"/>
  <c r="EI95" i="5" s="1"/>
  <c r="EJ69" i="5"/>
  <c r="EK69" i="5"/>
  <c r="EL69" i="5"/>
  <c r="EM69" i="5"/>
  <c r="EN69" i="5"/>
  <c r="EO69" i="5"/>
  <c r="EP69" i="5"/>
  <c r="EQ69" i="5"/>
  <c r="EQ93" i="5" s="1"/>
  <c r="EQ94" i="5" s="1"/>
  <c r="EQ95" i="5" s="1"/>
  <c r="AC70" i="5"/>
  <c r="AD70" i="5"/>
  <c r="AE70" i="5"/>
  <c r="AF70" i="5"/>
  <c r="AG70" i="5"/>
  <c r="AH70" i="5"/>
  <c r="AI70" i="5"/>
  <c r="AJ70" i="5"/>
  <c r="AK70" i="5"/>
  <c r="AL70" i="5"/>
  <c r="AM70" i="5"/>
  <c r="AN70" i="5"/>
  <c r="AO70" i="5"/>
  <c r="AP70" i="5"/>
  <c r="AQ70" i="5"/>
  <c r="AR70" i="5"/>
  <c r="AS70" i="5"/>
  <c r="AT70" i="5"/>
  <c r="AU70" i="5"/>
  <c r="AV70" i="5"/>
  <c r="AW70" i="5"/>
  <c r="AX70" i="5"/>
  <c r="AY70" i="5"/>
  <c r="AZ70" i="5"/>
  <c r="BA70" i="5"/>
  <c r="BB70" i="5"/>
  <c r="BC70" i="5"/>
  <c r="BD70" i="5"/>
  <c r="BE70" i="5"/>
  <c r="BF70" i="5"/>
  <c r="BG70" i="5"/>
  <c r="BH70" i="5"/>
  <c r="BI70" i="5"/>
  <c r="BJ70" i="5"/>
  <c r="BK70" i="5"/>
  <c r="BL70" i="5"/>
  <c r="BM70" i="5"/>
  <c r="BN70" i="5"/>
  <c r="BO70" i="5"/>
  <c r="BP70" i="5"/>
  <c r="BQ70" i="5"/>
  <c r="BR70" i="5"/>
  <c r="BS70" i="5"/>
  <c r="BT70" i="5"/>
  <c r="BU70" i="5"/>
  <c r="BV70" i="5"/>
  <c r="BW70" i="5"/>
  <c r="BX70" i="5"/>
  <c r="BY70" i="5"/>
  <c r="BZ70" i="5"/>
  <c r="CA70" i="5"/>
  <c r="CB70" i="5"/>
  <c r="CC70" i="5"/>
  <c r="CD70" i="5"/>
  <c r="CE70" i="5"/>
  <c r="CF70" i="5"/>
  <c r="CG70" i="5"/>
  <c r="CH70" i="5"/>
  <c r="CI70" i="5"/>
  <c r="CJ70" i="5"/>
  <c r="CK70" i="5"/>
  <c r="CL70" i="5"/>
  <c r="CM70" i="5"/>
  <c r="CN70" i="5"/>
  <c r="CO70" i="5"/>
  <c r="CP70" i="5"/>
  <c r="CQ70" i="5"/>
  <c r="CR70" i="5"/>
  <c r="CS70" i="5"/>
  <c r="CT70" i="5"/>
  <c r="CU70" i="5"/>
  <c r="CV70" i="5"/>
  <c r="CW70" i="5"/>
  <c r="CX70" i="5"/>
  <c r="CY70" i="5"/>
  <c r="CZ70" i="5"/>
  <c r="DA70" i="5"/>
  <c r="DB70" i="5"/>
  <c r="DC70" i="5"/>
  <c r="DD70" i="5"/>
  <c r="DE70" i="5"/>
  <c r="DF70" i="5"/>
  <c r="DG70" i="5"/>
  <c r="DH70" i="5"/>
  <c r="DI70" i="5"/>
  <c r="DJ70" i="5"/>
  <c r="DK70" i="5"/>
  <c r="DL70" i="5"/>
  <c r="DM70" i="5"/>
  <c r="DN70" i="5"/>
  <c r="DO70" i="5"/>
  <c r="DP70" i="5"/>
  <c r="DQ70" i="5"/>
  <c r="DR70" i="5"/>
  <c r="DS70" i="5"/>
  <c r="DT70" i="5"/>
  <c r="DU70" i="5"/>
  <c r="DV70" i="5"/>
  <c r="DW70" i="5"/>
  <c r="DX70" i="5"/>
  <c r="DY70" i="5"/>
  <c r="DZ70" i="5"/>
  <c r="EA70" i="5"/>
  <c r="EB70" i="5"/>
  <c r="EC70" i="5"/>
  <c r="ED70" i="5"/>
  <c r="EE70" i="5"/>
  <c r="EF70" i="5"/>
  <c r="EG70" i="5"/>
  <c r="EH70" i="5"/>
  <c r="EI70" i="5"/>
  <c r="EJ70" i="5"/>
  <c r="EK70" i="5"/>
  <c r="EL70" i="5"/>
  <c r="EM70" i="5"/>
  <c r="EN70" i="5"/>
  <c r="EO70" i="5"/>
  <c r="EP70" i="5"/>
  <c r="EQ70" i="5"/>
  <c r="AC71" i="5"/>
  <c r="AD71" i="5"/>
  <c r="AE71" i="5"/>
  <c r="AF71" i="5"/>
  <c r="AG71" i="5"/>
  <c r="AH71" i="5"/>
  <c r="AI71" i="5"/>
  <c r="AJ71" i="5"/>
  <c r="AK71" i="5"/>
  <c r="AL71" i="5"/>
  <c r="AM71" i="5"/>
  <c r="AN71" i="5"/>
  <c r="AO71" i="5"/>
  <c r="AP71" i="5"/>
  <c r="AQ71" i="5"/>
  <c r="AR71" i="5"/>
  <c r="AS71" i="5"/>
  <c r="AT71" i="5"/>
  <c r="AU71" i="5"/>
  <c r="AV71" i="5"/>
  <c r="AW71" i="5"/>
  <c r="AX71" i="5"/>
  <c r="AY71" i="5"/>
  <c r="AZ71" i="5"/>
  <c r="BA71" i="5"/>
  <c r="BB71" i="5"/>
  <c r="BC71" i="5"/>
  <c r="BD71" i="5"/>
  <c r="BE71" i="5"/>
  <c r="BF71" i="5"/>
  <c r="BG71" i="5"/>
  <c r="BH71" i="5"/>
  <c r="BI71" i="5"/>
  <c r="BJ71" i="5"/>
  <c r="BK71" i="5"/>
  <c r="BL71" i="5"/>
  <c r="BM71" i="5"/>
  <c r="BN71" i="5"/>
  <c r="BO71" i="5"/>
  <c r="BP71" i="5"/>
  <c r="BQ71" i="5"/>
  <c r="BR71" i="5"/>
  <c r="BS71" i="5"/>
  <c r="BT71" i="5"/>
  <c r="BU71" i="5"/>
  <c r="BV71" i="5"/>
  <c r="BW71" i="5"/>
  <c r="BX71" i="5"/>
  <c r="BY71" i="5"/>
  <c r="BZ71" i="5"/>
  <c r="CA71" i="5"/>
  <c r="CB71" i="5"/>
  <c r="CC71" i="5"/>
  <c r="CD71" i="5"/>
  <c r="CE71" i="5"/>
  <c r="CF71" i="5"/>
  <c r="CG71" i="5"/>
  <c r="CH71" i="5"/>
  <c r="CI71" i="5"/>
  <c r="CJ71" i="5"/>
  <c r="CK71" i="5"/>
  <c r="CL71" i="5"/>
  <c r="CM71" i="5"/>
  <c r="CN71" i="5"/>
  <c r="CO71" i="5"/>
  <c r="CP71" i="5"/>
  <c r="CQ71" i="5"/>
  <c r="CR71" i="5"/>
  <c r="CS71" i="5"/>
  <c r="CT71" i="5"/>
  <c r="CU71" i="5"/>
  <c r="CV71" i="5"/>
  <c r="CW71" i="5"/>
  <c r="CX71" i="5"/>
  <c r="CY71" i="5"/>
  <c r="CZ71" i="5"/>
  <c r="DA71" i="5"/>
  <c r="DB71" i="5"/>
  <c r="DC71" i="5"/>
  <c r="DD71" i="5"/>
  <c r="DE71" i="5"/>
  <c r="DF71" i="5"/>
  <c r="DG71" i="5"/>
  <c r="DH71" i="5"/>
  <c r="DI71" i="5"/>
  <c r="DJ71" i="5"/>
  <c r="DK71" i="5"/>
  <c r="DL71" i="5"/>
  <c r="DM71" i="5"/>
  <c r="DN71" i="5"/>
  <c r="DO71" i="5"/>
  <c r="DP71" i="5"/>
  <c r="DQ71" i="5"/>
  <c r="DR71" i="5"/>
  <c r="DS71" i="5"/>
  <c r="DT71" i="5"/>
  <c r="DU71" i="5"/>
  <c r="DV71" i="5"/>
  <c r="DW71" i="5"/>
  <c r="DX71" i="5"/>
  <c r="DY71" i="5"/>
  <c r="DZ71" i="5"/>
  <c r="EA71" i="5"/>
  <c r="EB71" i="5"/>
  <c r="EC71" i="5"/>
  <c r="ED71" i="5"/>
  <c r="EE71" i="5"/>
  <c r="EF71" i="5"/>
  <c r="EG71" i="5"/>
  <c r="EH71" i="5"/>
  <c r="EI71" i="5"/>
  <c r="EJ71" i="5"/>
  <c r="EK71" i="5"/>
  <c r="EL71" i="5"/>
  <c r="EM71" i="5"/>
  <c r="EN71" i="5"/>
  <c r="EO71" i="5"/>
  <c r="EP71" i="5"/>
  <c r="EQ71" i="5"/>
  <c r="AC72" i="5"/>
  <c r="AD72" i="5"/>
  <c r="AE72" i="5"/>
  <c r="AF72" i="5"/>
  <c r="AG72" i="5"/>
  <c r="AH72" i="5"/>
  <c r="AI72" i="5"/>
  <c r="AJ72" i="5"/>
  <c r="AK72" i="5"/>
  <c r="AL72" i="5"/>
  <c r="AM72" i="5"/>
  <c r="AN72" i="5"/>
  <c r="AO72" i="5"/>
  <c r="AP72" i="5"/>
  <c r="AQ72" i="5"/>
  <c r="AR72" i="5"/>
  <c r="AS72" i="5"/>
  <c r="AT72" i="5"/>
  <c r="AU72" i="5"/>
  <c r="AV72" i="5"/>
  <c r="AW72" i="5"/>
  <c r="AX72" i="5"/>
  <c r="AY72" i="5"/>
  <c r="AZ72" i="5"/>
  <c r="BA72" i="5"/>
  <c r="BB72" i="5"/>
  <c r="BC72" i="5"/>
  <c r="BD72" i="5"/>
  <c r="BE72" i="5"/>
  <c r="BF72" i="5"/>
  <c r="BG72" i="5"/>
  <c r="BH72" i="5"/>
  <c r="BI72" i="5"/>
  <c r="BJ72" i="5"/>
  <c r="BK72" i="5"/>
  <c r="BL72" i="5"/>
  <c r="BM72" i="5"/>
  <c r="BN72" i="5"/>
  <c r="BO72" i="5"/>
  <c r="BP72" i="5"/>
  <c r="BQ72" i="5"/>
  <c r="BR72" i="5"/>
  <c r="BS72" i="5"/>
  <c r="BT72" i="5"/>
  <c r="BU72" i="5"/>
  <c r="BV72" i="5"/>
  <c r="BW72" i="5"/>
  <c r="BX72" i="5"/>
  <c r="BY72" i="5"/>
  <c r="BZ72" i="5"/>
  <c r="CA72" i="5"/>
  <c r="CB72" i="5"/>
  <c r="CC72" i="5"/>
  <c r="CD72" i="5"/>
  <c r="CE72" i="5"/>
  <c r="CF72" i="5"/>
  <c r="CG72" i="5"/>
  <c r="CH72" i="5"/>
  <c r="CI72" i="5"/>
  <c r="CJ72" i="5"/>
  <c r="CK72" i="5"/>
  <c r="CL72" i="5"/>
  <c r="CM72" i="5"/>
  <c r="CN72" i="5"/>
  <c r="CO72" i="5"/>
  <c r="CP72" i="5"/>
  <c r="CQ72" i="5"/>
  <c r="CR72" i="5"/>
  <c r="CS72" i="5"/>
  <c r="CT72" i="5"/>
  <c r="CU72" i="5"/>
  <c r="CV72" i="5"/>
  <c r="CW72" i="5"/>
  <c r="CX72" i="5"/>
  <c r="CY72" i="5"/>
  <c r="CZ72" i="5"/>
  <c r="DA72" i="5"/>
  <c r="DB72" i="5"/>
  <c r="DC72" i="5"/>
  <c r="DD72" i="5"/>
  <c r="DE72" i="5"/>
  <c r="DF72" i="5"/>
  <c r="DG72" i="5"/>
  <c r="DH72" i="5"/>
  <c r="DI72" i="5"/>
  <c r="DJ72" i="5"/>
  <c r="DK72" i="5"/>
  <c r="DL72" i="5"/>
  <c r="DM72" i="5"/>
  <c r="DN72" i="5"/>
  <c r="DO72" i="5"/>
  <c r="DP72" i="5"/>
  <c r="DQ72" i="5"/>
  <c r="DR72" i="5"/>
  <c r="DS72" i="5"/>
  <c r="DT72" i="5"/>
  <c r="DU72" i="5"/>
  <c r="DV72" i="5"/>
  <c r="DW72" i="5"/>
  <c r="DX72" i="5"/>
  <c r="DY72" i="5"/>
  <c r="DZ72" i="5"/>
  <c r="EA72" i="5"/>
  <c r="EB72" i="5"/>
  <c r="EC72" i="5"/>
  <c r="ED72" i="5"/>
  <c r="EE72" i="5"/>
  <c r="EF72" i="5"/>
  <c r="EG72" i="5"/>
  <c r="EH72" i="5"/>
  <c r="EI72" i="5"/>
  <c r="EJ72" i="5"/>
  <c r="EK72" i="5"/>
  <c r="EL72" i="5"/>
  <c r="EM72" i="5"/>
  <c r="EN72" i="5"/>
  <c r="EO72" i="5"/>
  <c r="EP72" i="5"/>
  <c r="EQ72" i="5"/>
  <c r="AC73" i="5"/>
  <c r="AD73" i="5"/>
  <c r="AE73" i="5"/>
  <c r="AF73" i="5"/>
  <c r="AG73" i="5"/>
  <c r="AH73" i="5"/>
  <c r="AI73" i="5"/>
  <c r="AJ73" i="5"/>
  <c r="AK73" i="5"/>
  <c r="AL73" i="5"/>
  <c r="AM73" i="5"/>
  <c r="AN73" i="5"/>
  <c r="AO73" i="5"/>
  <c r="AP73" i="5"/>
  <c r="AQ73" i="5"/>
  <c r="AR73" i="5"/>
  <c r="AS73" i="5"/>
  <c r="AT73" i="5"/>
  <c r="AU73" i="5"/>
  <c r="AV73" i="5"/>
  <c r="AW73" i="5"/>
  <c r="AX73" i="5"/>
  <c r="AY73" i="5"/>
  <c r="AZ73" i="5"/>
  <c r="BA73" i="5"/>
  <c r="BB73" i="5"/>
  <c r="BC73" i="5"/>
  <c r="BD73" i="5"/>
  <c r="BE73" i="5"/>
  <c r="BF73" i="5"/>
  <c r="BG73" i="5"/>
  <c r="BH73" i="5"/>
  <c r="BI73" i="5"/>
  <c r="BJ73" i="5"/>
  <c r="BK73" i="5"/>
  <c r="BL73" i="5"/>
  <c r="BM73" i="5"/>
  <c r="BN73" i="5"/>
  <c r="BO73" i="5"/>
  <c r="BP73" i="5"/>
  <c r="BQ73" i="5"/>
  <c r="BR73" i="5"/>
  <c r="BS73" i="5"/>
  <c r="BT73" i="5"/>
  <c r="BU73" i="5"/>
  <c r="BV73" i="5"/>
  <c r="BW73" i="5"/>
  <c r="BX73" i="5"/>
  <c r="BY73" i="5"/>
  <c r="BZ73" i="5"/>
  <c r="CA73" i="5"/>
  <c r="CB73" i="5"/>
  <c r="CC73" i="5"/>
  <c r="CD73" i="5"/>
  <c r="CE73" i="5"/>
  <c r="CF73" i="5"/>
  <c r="CG73" i="5"/>
  <c r="CH73" i="5"/>
  <c r="CI73" i="5"/>
  <c r="CJ73" i="5"/>
  <c r="CK73" i="5"/>
  <c r="CL73" i="5"/>
  <c r="CM73" i="5"/>
  <c r="CN73" i="5"/>
  <c r="CO73" i="5"/>
  <c r="CP73" i="5"/>
  <c r="CQ73" i="5"/>
  <c r="CR73" i="5"/>
  <c r="CS73" i="5"/>
  <c r="CT73" i="5"/>
  <c r="CU73" i="5"/>
  <c r="CV73" i="5"/>
  <c r="CW73" i="5"/>
  <c r="CX73" i="5"/>
  <c r="CY73" i="5"/>
  <c r="CZ73" i="5"/>
  <c r="DA73" i="5"/>
  <c r="DB73" i="5"/>
  <c r="DC73" i="5"/>
  <c r="DD73" i="5"/>
  <c r="DE73" i="5"/>
  <c r="DF73" i="5"/>
  <c r="DG73" i="5"/>
  <c r="DH73" i="5"/>
  <c r="DI73" i="5"/>
  <c r="DJ73" i="5"/>
  <c r="DK73" i="5"/>
  <c r="DL73" i="5"/>
  <c r="DM73" i="5"/>
  <c r="DN73" i="5"/>
  <c r="DO73" i="5"/>
  <c r="DP73" i="5"/>
  <c r="DQ73" i="5"/>
  <c r="DR73" i="5"/>
  <c r="DS73" i="5"/>
  <c r="DT73" i="5"/>
  <c r="DU73" i="5"/>
  <c r="DV73" i="5"/>
  <c r="DW73" i="5"/>
  <c r="DX73" i="5"/>
  <c r="DY73" i="5"/>
  <c r="DZ73" i="5"/>
  <c r="EA73" i="5"/>
  <c r="EB73" i="5"/>
  <c r="EC73" i="5"/>
  <c r="ED73" i="5"/>
  <c r="EE73" i="5"/>
  <c r="EF73" i="5"/>
  <c r="EG73" i="5"/>
  <c r="EH73" i="5"/>
  <c r="EI73" i="5"/>
  <c r="EJ73" i="5"/>
  <c r="EK73" i="5"/>
  <c r="EL73" i="5"/>
  <c r="EM73" i="5"/>
  <c r="EN73" i="5"/>
  <c r="EO73" i="5"/>
  <c r="EP73" i="5"/>
  <c r="EQ73" i="5"/>
  <c r="AC74" i="5"/>
  <c r="AD74" i="5"/>
  <c r="AE74" i="5"/>
  <c r="AF74" i="5"/>
  <c r="AG74" i="5"/>
  <c r="AH74" i="5"/>
  <c r="AI74" i="5"/>
  <c r="AJ74" i="5"/>
  <c r="AK74" i="5"/>
  <c r="AL74" i="5"/>
  <c r="AM74" i="5"/>
  <c r="AN74" i="5"/>
  <c r="AO74" i="5"/>
  <c r="AP74" i="5"/>
  <c r="AQ74" i="5"/>
  <c r="AR74" i="5"/>
  <c r="AS74" i="5"/>
  <c r="AT74" i="5"/>
  <c r="AU74" i="5"/>
  <c r="AV74" i="5"/>
  <c r="AW74" i="5"/>
  <c r="AX74" i="5"/>
  <c r="AY74" i="5"/>
  <c r="AZ74" i="5"/>
  <c r="BA74" i="5"/>
  <c r="BB74" i="5"/>
  <c r="BC74" i="5"/>
  <c r="BD74" i="5"/>
  <c r="BE74" i="5"/>
  <c r="BF74" i="5"/>
  <c r="BG74" i="5"/>
  <c r="BH74" i="5"/>
  <c r="BI74" i="5"/>
  <c r="BJ74" i="5"/>
  <c r="BK74" i="5"/>
  <c r="BL74" i="5"/>
  <c r="BM74" i="5"/>
  <c r="BN74" i="5"/>
  <c r="BO74" i="5"/>
  <c r="BP74" i="5"/>
  <c r="BQ74" i="5"/>
  <c r="BR74" i="5"/>
  <c r="BS74" i="5"/>
  <c r="BT74" i="5"/>
  <c r="BU74" i="5"/>
  <c r="BV74" i="5"/>
  <c r="BW74" i="5"/>
  <c r="BX74" i="5"/>
  <c r="BY74" i="5"/>
  <c r="BZ74" i="5"/>
  <c r="CA74" i="5"/>
  <c r="CB74" i="5"/>
  <c r="CC74" i="5"/>
  <c r="CD74" i="5"/>
  <c r="CE74" i="5"/>
  <c r="CF74" i="5"/>
  <c r="CG74" i="5"/>
  <c r="CH74" i="5"/>
  <c r="CI74" i="5"/>
  <c r="CJ74" i="5"/>
  <c r="CK74" i="5"/>
  <c r="CL74" i="5"/>
  <c r="CM74" i="5"/>
  <c r="CN74" i="5"/>
  <c r="CO74" i="5"/>
  <c r="CP74" i="5"/>
  <c r="CQ74" i="5"/>
  <c r="CR74" i="5"/>
  <c r="CS74" i="5"/>
  <c r="CT74" i="5"/>
  <c r="CU74" i="5"/>
  <c r="CV74" i="5"/>
  <c r="CW74" i="5"/>
  <c r="CX74" i="5"/>
  <c r="CY74" i="5"/>
  <c r="CZ74" i="5"/>
  <c r="DA74" i="5"/>
  <c r="DB74" i="5"/>
  <c r="DC74" i="5"/>
  <c r="DD74" i="5"/>
  <c r="DE74" i="5"/>
  <c r="DF74" i="5"/>
  <c r="DG74" i="5"/>
  <c r="DH74" i="5"/>
  <c r="DI74" i="5"/>
  <c r="DJ74" i="5"/>
  <c r="DK74" i="5"/>
  <c r="DL74" i="5"/>
  <c r="DM74" i="5"/>
  <c r="DN74" i="5"/>
  <c r="DO74" i="5"/>
  <c r="DP74" i="5"/>
  <c r="DQ74" i="5"/>
  <c r="DR74" i="5"/>
  <c r="DS74" i="5"/>
  <c r="DT74" i="5"/>
  <c r="DU74" i="5"/>
  <c r="DV74" i="5"/>
  <c r="DW74" i="5"/>
  <c r="DX74" i="5"/>
  <c r="DY74" i="5"/>
  <c r="DZ74" i="5"/>
  <c r="EA74" i="5"/>
  <c r="EB74" i="5"/>
  <c r="EC74" i="5"/>
  <c r="ED74" i="5"/>
  <c r="EE74" i="5"/>
  <c r="EF74" i="5"/>
  <c r="EG74" i="5"/>
  <c r="EH74" i="5"/>
  <c r="EI74" i="5"/>
  <c r="EJ74" i="5"/>
  <c r="EK74" i="5"/>
  <c r="EL74" i="5"/>
  <c r="EM74" i="5"/>
  <c r="EN74" i="5"/>
  <c r="EO74" i="5"/>
  <c r="EP74" i="5"/>
  <c r="EQ74" i="5"/>
  <c r="AC75" i="5"/>
  <c r="AD75" i="5"/>
  <c r="AE75" i="5"/>
  <c r="AF75" i="5"/>
  <c r="AG75" i="5"/>
  <c r="AH75" i="5"/>
  <c r="AI75" i="5"/>
  <c r="AJ75" i="5"/>
  <c r="AK75" i="5"/>
  <c r="AL75" i="5"/>
  <c r="AM75" i="5"/>
  <c r="AN75" i="5"/>
  <c r="AO75" i="5"/>
  <c r="AP75" i="5"/>
  <c r="AQ75" i="5"/>
  <c r="AR75" i="5"/>
  <c r="AS75" i="5"/>
  <c r="AT75" i="5"/>
  <c r="AU75" i="5"/>
  <c r="AV75" i="5"/>
  <c r="AW75" i="5"/>
  <c r="AX75" i="5"/>
  <c r="AY75" i="5"/>
  <c r="AZ75" i="5"/>
  <c r="BA75" i="5"/>
  <c r="BB75" i="5"/>
  <c r="BC75" i="5"/>
  <c r="BD75" i="5"/>
  <c r="BE75" i="5"/>
  <c r="BF75" i="5"/>
  <c r="BG75" i="5"/>
  <c r="BH75" i="5"/>
  <c r="BI75" i="5"/>
  <c r="BJ75" i="5"/>
  <c r="BK75" i="5"/>
  <c r="BL75" i="5"/>
  <c r="BM75" i="5"/>
  <c r="BN75" i="5"/>
  <c r="BO75" i="5"/>
  <c r="BP75" i="5"/>
  <c r="BQ75" i="5"/>
  <c r="BR75" i="5"/>
  <c r="BS75" i="5"/>
  <c r="BT75" i="5"/>
  <c r="BU75" i="5"/>
  <c r="BV75" i="5"/>
  <c r="BW75" i="5"/>
  <c r="BX75" i="5"/>
  <c r="BY75" i="5"/>
  <c r="BZ75" i="5"/>
  <c r="CA75" i="5"/>
  <c r="CB75" i="5"/>
  <c r="CC75" i="5"/>
  <c r="CD75" i="5"/>
  <c r="CE75" i="5"/>
  <c r="CF75" i="5"/>
  <c r="CG75" i="5"/>
  <c r="CH75" i="5"/>
  <c r="CI75" i="5"/>
  <c r="CJ75" i="5"/>
  <c r="CK75" i="5"/>
  <c r="CL75" i="5"/>
  <c r="CM75" i="5"/>
  <c r="CN75" i="5"/>
  <c r="CO75" i="5"/>
  <c r="CP75" i="5"/>
  <c r="CQ75" i="5"/>
  <c r="CR75" i="5"/>
  <c r="CS75" i="5"/>
  <c r="CT75" i="5"/>
  <c r="CU75" i="5"/>
  <c r="CV75" i="5"/>
  <c r="CW75" i="5"/>
  <c r="CX75" i="5"/>
  <c r="CY75" i="5"/>
  <c r="CZ75" i="5"/>
  <c r="DA75" i="5"/>
  <c r="DB75" i="5"/>
  <c r="DC75" i="5"/>
  <c r="DD75" i="5"/>
  <c r="DE75" i="5"/>
  <c r="DF75" i="5"/>
  <c r="DG75" i="5"/>
  <c r="DH75" i="5"/>
  <c r="DI75" i="5"/>
  <c r="DJ75" i="5"/>
  <c r="DK75" i="5"/>
  <c r="DL75" i="5"/>
  <c r="DM75" i="5"/>
  <c r="DN75" i="5"/>
  <c r="DO75" i="5"/>
  <c r="DP75" i="5"/>
  <c r="DQ75" i="5"/>
  <c r="DR75" i="5"/>
  <c r="DS75" i="5"/>
  <c r="DT75" i="5"/>
  <c r="DU75" i="5"/>
  <c r="DV75" i="5"/>
  <c r="DW75" i="5"/>
  <c r="DX75" i="5"/>
  <c r="DY75" i="5"/>
  <c r="DZ75" i="5"/>
  <c r="EA75" i="5"/>
  <c r="EB75" i="5"/>
  <c r="EC75" i="5"/>
  <c r="ED75" i="5"/>
  <c r="EE75" i="5"/>
  <c r="EF75" i="5"/>
  <c r="EG75" i="5"/>
  <c r="EH75" i="5"/>
  <c r="EI75" i="5"/>
  <c r="EJ75" i="5"/>
  <c r="EK75" i="5"/>
  <c r="EL75" i="5"/>
  <c r="EM75" i="5"/>
  <c r="EN75" i="5"/>
  <c r="EO75" i="5"/>
  <c r="EP75" i="5"/>
  <c r="EQ75" i="5"/>
  <c r="AC76" i="5"/>
  <c r="AD76" i="5"/>
  <c r="AE76" i="5"/>
  <c r="AF76" i="5"/>
  <c r="AG76" i="5"/>
  <c r="AH76" i="5"/>
  <c r="AI76" i="5"/>
  <c r="AJ76" i="5"/>
  <c r="AK76" i="5"/>
  <c r="AL76" i="5"/>
  <c r="AM76" i="5"/>
  <c r="AN76" i="5"/>
  <c r="AO76" i="5"/>
  <c r="AP76" i="5"/>
  <c r="AQ76" i="5"/>
  <c r="AR76" i="5"/>
  <c r="AS76" i="5"/>
  <c r="AT76" i="5"/>
  <c r="AU76" i="5"/>
  <c r="AV76" i="5"/>
  <c r="AW76" i="5"/>
  <c r="AX76" i="5"/>
  <c r="AY76" i="5"/>
  <c r="AZ76" i="5"/>
  <c r="BA76" i="5"/>
  <c r="BB76" i="5"/>
  <c r="BC76" i="5"/>
  <c r="BD76" i="5"/>
  <c r="BE76" i="5"/>
  <c r="BF76" i="5"/>
  <c r="BG76" i="5"/>
  <c r="BH76" i="5"/>
  <c r="BI76" i="5"/>
  <c r="BJ76" i="5"/>
  <c r="BK76" i="5"/>
  <c r="BL76" i="5"/>
  <c r="BM76" i="5"/>
  <c r="BN76" i="5"/>
  <c r="BO76" i="5"/>
  <c r="BP76" i="5"/>
  <c r="BQ76" i="5"/>
  <c r="BR76" i="5"/>
  <c r="BS76" i="5"/>
  <c r="BT76" i="5"/>
  <c r="BU76" i="5"/>
  <c r="BV76" i="5"/>
  <c r="BW76" i="5"/>
  <c r="BX76" i="5"/>
  <c r="BY76" i="5"/>
  <c r="BZ76" i="5"/>
  <c r="CA76" i="5"/>
  <c r="CB76" i="5"/>
  <c r="CC76" i="5"/>
  <c r="CD76" i="5"/>
  <c r="CE76" i="5"/>
  <c r="CF76" i="5"/>
  <c r="CG76" i="5"/>
  <c r="CH76" i="5"/>
  <c r="CI76" i="5"/>
  <c r="CJ76" i="5"/>
  <c r="CK76" i="5"/>
  <c r="CL76" i="5"/>
  <c r="CM76" i="5"/>
  <c r="CN76" i="5"/>
  <c r="CO76" i="5"/>
  <c r="CP76" i="5"/>
  <c r="CQ76" i="5"/>
  <c r="CR76" i="5"/>
  <c r="CS76" i="5"/>
  <c r="CT76" i="5"/>
  <c r="CU76" i="5"/>
  <c r="CV76" i="5"/>
  <c r="CW76" i="5"/>
  <c r="CX76" i="5"/>
  <c r="CY76" i="5"/>
  <c r="CZ76" i="5"/>
  <c r="DA76" i="5"/>
  <c r="DB76" i="5"/>
  <c r="DC76" i="5"/>
  <c r="DD76" i="5"/>
  <c r="DE76" i="5"/>
  <c r="DF76" i="5"/>
  <c r="DG76" i="5"/>
  <c r="DH76" i="5"/>
  <c r="DI76" i="5"/>
  <c r="DJ76" i="5"/>
  <c r="DK76" i="5"/>
  <c r="DL76" i="5"/>
  <c r="DM76" i="5"/>
  <c r="DN76" i="5"/>
  <c r="DO76" i="5"/>
  <c r="DP76" i="5"/>
  <c r="DQ76" i="5"/>
  <c r="DR76" i="5"/>
  <c r="DS76" i="5"/>
  <c r="DT76" i="5"/>
  <c r="DU76" i="5"/>
  <c r="DV76" i="5"/>
  <c r="DW76" i="5"/>
  <c r="DX76" i="5"/>
  <c r="DY76" i="5"/>
  <c r="DZ76" i="5"/>
  <c r="EA76" i="5"/>
  <c r="EB76" i="5"/>
  <c r="EC76" i="5"/>
  <c r="ED76" i="5"/>
  <c r="EE76" i="5"/>
  <c r="EF76" i="5"/>
  <c r="EG76" i="5"/>
  <c r="EH76" i="5"/>
  <c r="EI76" i="5"/>
  <c r="EJ76" i="5"/>
  <c r="EK76" i="5"/>
  <c r="EL76" i="5"/>
  <c r="EM76" i="5"/>
  <c r="EN76" i="5"/>
  <c r="EO76" i="5"/>
  <c r="EP76" i="5"/>
  <c r="EQ76" i="5"/>
  <c r="AC77" i="5"/>
  <c r="AD77" i="5"/>
  <c r="AE77" i="5"/>
  <c r="AF77" i="5"/>
  <c r="AG77" i="5"/>
  <c r="AH77" i="5"/>
  <c r="AI77" i="5"/>
  <c r="AJ77" i="5"/>
  <c r="AK77" i="5"/>
  <c r="AL77" i="5"/>
  <c r="AM77" i="5"/>
  <c r="AN77" i="5"/>
  <c r="AO77" i="5"/>
  <c r="AP77" i="5"/>
  <c r="AQ77" i="5"/>
  <c r="AR77" i="5"/>
  <c r="AS77" i="5"/>
  <c r="AT77" i="5"/>
  <c r="AU77" i="5"/>
  <c r="AV77" i="5"/>
  <c r="AW77" i="5"/>
  <c r="AX77" i="5"/>
  <c r="AY77" i="5"/>
  <c r="AZ77" i="5"/>
  <c r="BA77" i="5"/>
  <c r="BB77" i="5"/>
  <c r="BC77" i="5"/>
  <c r="BD77" i="5"/>
  <c r="BE77" i="5"/>
  <c r="BF77" i="5"/>
  <c r="BG77" i="5"/>
  <c r="BH77" i="5"/>
  <c r="BI77" i="5"/>
  <c r="BJ77" i="5"/>
  <c r="BK77" i="5"/>
  <c r="BL77" i="5"/>
  <c r="BM77" i="5"/>
  <c r="BN77" i="5"/>
  <c r="BO77" i="5"/>
  <c r="BP77" i="5"/>
  <c r="BQ77" i="5"/>
  <c r="BR77" i="5"/>
  <c r="BS77" i="5"/>
  <c r="BT77" i="5"/>
  <c r="BU77" i="5"/>
  <c r="BV77" i="5"/>
  <c r="BW77" i="5"/>
  <c r="BX77" i="5"/>
  <c r="BY77" i="5"/>
  <c r="BZ77" i="5"/>
  <c r="CA77" i="5"/>
  <c r="CB77" i="5"/>
  <c r="CC77" i="5"/>
  <c r="CD77" i="5"/>
  <c r="CE77" i="5"/>
  <c r="CF77" i="5"/>
  <c r="CG77" i="5"/>
  <c r="CH77" i="5"/>
  <c r="CI77" i="5"/>
  <c r="CJ77" i="5"/>
  <c r="CK77" i="5"/>
  <c r="CL77" i="5"/>
  <c r="CM77" i="5"/>
  <c r="CN77" i="5"/>
  <c r="CO77" i="5"/>
  <c r="CP77" i="5"/>
  <c r="CQ77" i="5"/>
  <c r="CR77" i="5"/>
  <c r="CS77" i="5"/>
  <c r="CT77" i="5"/>
  <c r="CU77" i="5"/>
  <c r="CV77" i="5"/>
  <c r="CW77" i="5"/>
  <c r="CX77" i="5"/>
  <c r="CY77" i="5"/>
  <c r="CZ77" i="5"/>
  <c r="DA77" i="5"/>
  <c r="DB77" i="5"/>
  <c r="DC77" i="5"/>
  <c r="DD77" i="5"/>
  <c r="DE77" i="5"/>
  <c r="DF77" i="5"/>
  <c r="DG77" i="5"/>
  <c r="DH77" i="5"/>
  <c r="DI77" i="5"/>
  <c r="DJ77" i="5"/>
  <c r="DK77" i="5"/>
  <c r="DL77" i="5"/>
  <c r="DM77" i="5"/>
  <c r="DN77" i="5"/>
  <c r="DO77" i="5"/>
  <c r="DP77" i="5"/>
  <c r="DQ77" i="5"/>
  <c r="DR77" i="5"/>
  <c r="DS77" i="5"/>
  <c r="DT77" i="5"/>
  <c r="DU77" i="5"/>
  <c r="DV77" i="5"/>
  <c r="DW77" i="5"/>
  <c r="DX77" i="5"/>
  <c r="DY77" i="5"/>
  <c r="DZ77" i="5"/>
  <c r="EA77" i="5"/>
  <c r="EB77" i="5"/>
  <c r="EC77" i="5"/>
  <c r="ED77" i="5"/>
  <c r="EE77" i="5"/>
  <c r="EF77" i="5"/>
  <c r="EG77" i="5"/>
  <c r="EH77" i="5"/>
  <c r="EI77" i="5"/>
  <c r="EJ77" i="5"/>
  <c r="EK77" i="5"/>
  <c r="EL77" i="5"/>
  <c r="EM77" i="5"/>
  <c r="EN77" i="5"/>
  <c r="EO77" i="5"/>
  <c r="EP77" i="5"/>
  <c r="EQ77" i="5"/>
  <c r="AC78" i="5"/>
  <c r="AD78" i="5"/>
  <c r="AE78" i="5"/>
  <c r="AF78" i="5"/>
  <c r="AG78" i="5"/>
  <c r="AH78" i="5"/>
  <c r="AI78" i="5"/>
  <c r="AJ78" i="5"/>
  <c r="AK78" i="5"/>
  <c r="AL78" i="5"/>
  <c r="AM78" i="5"/>
  <c r="AN78" i="5"/>
  <c r="AO78" i="5"/>
  <c r="AP78" i="5"/>
  <c r="AQ78" i="5"/>
  <c r="AR78" i="5"/>
  <c r="AS78" i="5"/>
  <c r="AT78" i="5"/>
  <c r="AU78" i="5"/>
  <c r="AV78" i="5"/>
  <c r="AW78" i="5"/>
  <c r="AX78" i="5"/>
  <c r="AY78" i="5"/>
  <c r="AZ78" i="5"/>
  <c r="BA78" i="5"/>
  <c r="BB78" i="5"/>
  <c r="BC78" i="5"/>
  <c r="BD78" i="5"/>
  <c r="BE78" i="5"/>
  <c r="BF78" i="5"/>
  <c r="BG78" i="5"/>
  <c r="BH78" i="5"/>
  <c r="BI78" i="5"/>
  <c r="BJ78" i="5"/>
  <c r="BK78" i="5"/>
  <c r="BL78" i="5"/>
  <c r="BM78" i="5"/>
  <c r="BN78" i="5"/>
  <c r="BO78" i="5"/>
  <c r="BP78" i="5"/>
  <c r="BQ78" i="5"/>
  <c r="BR78" i="5"/>
  <c r="BS78" i="5"/>
  <c r="BT78" i="5"/>
  <c r="BU78" i="5"/>
  <c r="BV78" i="5"/>
  <c r="BW78" i="5"/>
  <c r="BX78" i="5"/>
  <c r="BY78" i="5"/>
  <c r="BZ78" i="5"/>
  <c r="CA78" i="5"/>
  <c r="CB78" i="5"/>
  <c r="CC78" i="5"/>
  <c r="CD78" i="5"/>
  <c r="CE78" i="5"/>
  <c r="CF78" i="5"/>
  <c r="CG78" i="5"/>
  <c r="CH78" i="5"/>
  <c r="CI78" i="5"/>
  <c r="CJ78" i="5"/>
  <c r="CK78" i="5"/>
  <c r="CL78" i="5"/>
  <c r="CM78" i="5"/>
  <c r="CN78" i="5"/>
  <c r="CO78" i="5"/>
  <c r="CP78" i="5"/>
  <c r="CQ78" i="5"/>
  <c r="CR78" i="5"/>
  <c r="CS78" i="5"/>
  <c r="CT78" i="5"/>
  <c r="CU78" i="5"/>
  <c r="CV78" i="5"/>
  <c r="CW78" i="5"/>
  <c r="CX78" i="5"/>
  <c r="CY78" i="5"/>
  <c r="CZ78" i="5"/>
  <c r="DA78" i="5"/>
  <c r="DB78" i="5"/>
  <c r="DC78" i="5"/>
  <c r="DD78" i="5"/>
  <c r="DE78" i="5"/>
  <c r="DF78" i="5"/>
  <c r="DG78" i="5"/>
  <c r="DH78" i="5"/>
  <c r="DI78" i="5"/>
  <c r="DJ78" i="5"/>
  <c r="DK78" i="5"/>
  <c r="DL78" i="5"/>
  <c r="DM78" i="5"/>
  <c r="DN78" i="5"/>
  <c r="DO78" i="5"/>
  <c r="DP78" i="5"/>
  <c r="DQ78" i="5"/>
  <c r="DR78" i="5"/>
  <c r="DS78" i="5"/>
  <c r="DT78" i="5"/>
  <c r="DU78" i="5"/>
  <c r="DV78" i="5"/>
  <c r="DW78" i="5"/>
  <c r="DX78" i="5"/>
  <c r="DY78" i="5"/>
  <c r="DZ78" i="5"/>
  <c r="EA78" i="5"/>
  <c r="EB78" i="5"/>
  <c r="EC78" i="5"/>
  <c r="ED78" i="5"/>
  <c r="EE78" i="5"/>
  <c r="EF78" i="5"/>
  <c r="EG78" i="5"/>
  <c r="EH78" i="5"/>
  <c r="EI78" i="5"/>
  <c r="EJ78" i="5"/>
  <c r="EK78" i="5"/>
  <c r="EL78" i="5"/>
  <c r="EM78" i="5"/>
  <c r="EN78" i="5"/>
  <c r="EO78" i="5"/>
  <c r="EP78" i="5"/>
  <c r="EQ78" i="5"/>
  <c r="AC79" i="5"/>
  <c r="AD79" i="5"/>
  <c r="AE79" i="5"/>
  <c r="AF79" i="5"/>
  <c r="AG79" i="5"/>
  <c r="AH79" i="5"/>
  <c r="AI79" i="5"/>
  <c r="AJ79" i="5"/>
  <c r="AK79" i="5"/>
  <c r="AL79" i="5"/>
  <c r="AM79" i="5"/>
  <c r="AN79" i="5"/>
  <c r="AO79" i="5"/>
  <c r="AP79" i="5"/>
  <c r="AQ79" i="5"/>
  <c r="AR79" i="5"/>
  <c r="AS79" i="5"/>
  <c r="AT79" i="5"/>
  <c r="AU79" i="5"/>
  <c r="AV79" i="5"/>
  <c r="AW79" i="5"/>
  <c r="AX79" i="5"/>
  <c r="AY79" i="5"/>
  <c r="AZ79" i="5"/>
  <c r="BA79" i="5"/>
  <c r="BB79" i="5"/>
  <c r="BC79" i="5"/>
  <c r="BD79" i="5"/>
  <c r="BE79" i="5"/>
  <c r="BF79" i="5"/>
  <c r="BG79" i="5"/>
  <c r="BH79" i="5"/>
  <c r="BI79" i="5"/>
  <c r="BJ79" i="5"/>
  <c r="BK79" i="5"/>
  <c r="BL79" i="5"/>
  <c r="BM79" i="5"/>
  <c r="BN79" i="5"/>
  <c r="BO79" i="5"/>
  <c r="BP79" i="5"/>
  <c r="BQ79" i="5"/>
  <c r="BR79" i="5"/>
  <c r="BS79" i="5"/>
  <c r="BT79" i="5"/>
  <c r="BU79" i="5"/>
  <c r="BV79" i="5"/>
  <c r="BW79" i="5"/>
  <c r="BX79" i="5"/>
  <c r="BY79" i="5"/>
  <c r="BZ79" i="5"/>
  <c r="CA79" i="5"/>
  <c r="CB79" i="5"/>
  <c r="CC79" i="5"/>
  <c r="CD79" i="5"/>
  <c r="CE79" i="5"/>
  <c r="CF79" i="5"/>
  <c r="CG79" i="5"/>
  <c r="CH79" i="5"/>
  <c r="CI79" i="5"/>
  <c r="CJ79" i="5"/>
  <c r="CK79" i="5"/>
  <c r="CL79" i="5"/>
  <c r="CM79" i="5"/>
  <c r="CN79" i="5"/>
  <c r="CO79" i="5"/>
  <c r="CP79" i="5"/>
  <c r="CQ79" i="5"/>
  <c r="CR79" i="5"/>
  <c r="CS79" i="5"/>
  <c r="CT79" i="5"/>
  <c r="CU79" i="5"/>
  <c r="CV79" i="5"/>
  <c r="CW79" i="5"/>
  <c r="CX79" i="5"/>
  <c r="CY79" i="5"/>
  <c r="CZ79" i="5"/>
  <c r="DA79" i="5"/>
  <c r="DB79" i="5"/>
  <c r="DC79" i="5"/>
  <c r="DD79" i="5"/>
  <c r="DE79" i="5"/>
  <c r="DF79" i="5"/>
  <c r="DG79" i="5"/>
  <c r="DH79" i="5"/>
  <c r="DI79" i="5"/>
  <c r="DJ79" i="5"/>
  <c r="DK79" i="5"/>
  <c r="DL79" i="5"/>
  <c r="DM79" i="5"/>
  <c r="DN79" i="5"/>
  <c r="DO79" i="5"/>
  <c r="DP79" i="5"/>
  <c r="DQ79" i="5"/>
  <c r="DR79" i="5"/>
  <c r="DS79" i="5"/>
  <c r="DT79" i="5"/>
  <c r="DU79" i="5"/>
  <c r="DV79" i="5"/>
  <c r="DW79" i="5"/>
  <c r="DX79" i="5"/>
  <c r="DY79" i="5"/>
  <c r="DZ79" i="5"/>
  <c r="EA79" i="5"/>
  <c r="EB79" i="5"/>
  <c r="EC79" i="5"/>
  <c r="ED79" i="5"/>
  <c r="EE79" i="5"/>
  <c r="EF79" i="5"/>
  <c r="EG79" i="5"/>
  <c r="EH79" i="5"/>
  <c r="EI79" i="5"/>
  <c r="EJ79" i="5"/>
  <c r="EK79" i="5"/>
  <c r="EL79" i="5"/>
  <c r="EM79" i="5"/>
  <c r="EN79" i="5"/>
  <c r="EO79" i="5"/>
  <c r="EP79" i="5"/>
  <c r="EQ79" i="5"/>
  <c r="AC80" i="5"/>
  <c r="AD80" i="5"/>
  <c r="AE80" i="5"/>
  <c r="AF80" i="5"/>
  <c r="AG80" i="5"/>
  <c r="AH80" i="5"/>
  <c r="AI80" i="5"/>
  <c r="AJ80" i="5"/>
  <c r="AK80" i="5"/>
  <c r="AL80" i="5"/>
  <c r="AM80" i="5"/>
  <c r="AN80" i="5"/>
  <c r="AO80" i="5"/>
  <c r="AP80" i="5"/>
  <c r="AQ80" i="5"/>
  <c r="AR80" i="5"/>
  <c r="AS80" i="5"/>
  <c r="AT80" i="5"/>
  <c r="AU80" i="5"/>
  <c r="AV80" i="5"/>
  <c r="AW80" i="5"/>
  <c r="AX80" i="5"/>
  <c r="AY80" i="5"/>
  <c r="AZ80" i="5"/>
  <c r="BA80" i="5"/>
  <c r="BB80" i="5"/>
  <c r="BC80" i="5"/>
  <c r="BD80" i="5"/>
  <c r="BE80" i="5"/>
  <c r="BF80" i="5"/>
  <c r="BG80" i="5"/>
  <c r="BH80" i="5"/>
  <c r="BI80" i="5"/>
  <c r="BJ80" i="5"/>
  <c r="BK80" i="5"/>
  <c r="BL80" i="5"/>
  <c r="BM80" i="5"/>
  <c r="BN80" i="5"/>
  <c r="BO80" i="5"/>
  <c r="BP80" i="5"/>
  <c r="BQ80" i="5"/>
  <c r="BR80" i="5"/>
  <c r="BS80" i="5"/>
  <c r="BT80" i="5"/>
  <c r="BU80" i="5"/>
  <c r="BV80" i="5"/>
  <c r="BW80" i="5"/>
  <c r="BX80" i="5"/>
  <c r="BY80" i="5"/>
  <c r="BZ80" i="5"/>
  <c r="CA80" i="5"/>
  <c r="CB80" i="5"/>
  <c r="CC80" i="5"/>
  <c r="CD80" i="5"/>
  <c r="CE80" i="5"/>
  <c r="CF80" i="5"/>
  <c r="CG80" i="5"/>
  <c r="CH80" i="5"/>
  <c r="CI80" i="5"/>
  <c r="CJ80" i="5"/>
  <c r="CK80" i="5"/>
  <c r="CL80" i="5"/>
  <c r="CM80" i="5"/>
  <c r="CN80" i="5"/>
  <c r="CO80" i="5"/>
  <c r="CP80" i="5"/>
  <c r="CQ80" i="5"/>
  <c r="CR80" i="5"/>
  <c r="CS80" i="5"/>
  <c r="CT80" i="5"/>
  <c r="CU80" i="5"/>
  <c r="CV80" i="5"/>
  <c r="CW80" i="5"/>
  <c r="CX80" i="5"/>
  <c r="CY80" i="5"/>
  <c r="CZ80" i="5"/>
  <c r="DA80" i="5"/>
  <c r="DB80" i="5"/>
  <c r="DC80" i="5"/>
  <c r="DD80" i="5"/>
  <c r="DE80" i="5"/>
  <c r="DF80" i="5"/>
  <c r="DG80" i="5"/>
  <c r="DH80" i="5"/>
  <c r="DI80" i="5"/>
  <c r="DJ80" i="5"/>
  <c r="DK80" i="5"/>
  <c r="DL80" i="5"/>
  <c r="DM80" i="5"/>
  <c r="DN80" i="5"/>
  <c r="DO80" i="5"/>
  <c r="DP80" i="5"/>
  <c r="DQ80" i="5"/>
  <c r="DR80" i="5"/>
  <c r="DS80" i="5"/>
  <c r="DT80" i="5"/>
  <c r="DU80" i="5"/>
  <c r="DV80" i="5"/>
  <c r="DW80" i="5"/>
  <c r="DX80" i="5"/>
  <c r="DY80" i="5"/>
  <c r="DZ80" i="5"/>
  <c r="EA80" i="5"/>
  <c r="EB80" i="5"/>
  <c r="EC80" i="5"/>
  <c r="ED80" i="5"/>
  <c r="EE80" i="5"/>
  <c r="EF80" i="5"/>
  <c r="EG80" i="5"/>
  <c r="EH80" i="5"/>
  <c r="EI80" i="5"/>
  <c r="EJ80" i="5"/>
  <c r="EK80" i="5"/>
  <c r="EL80" i="5"/>
  <c r="EM80" i="5"/>
  <c r="EN80" i="5"/>
  <c r="EO80" i="5"/>
  <c r="EP80" i="5"/>
  <c r="EQ80" i="5"/>
  <c r="AC81" i="5"/>
  <c r="AD81" i="5"/>
  <c r="AE81" i="5"/>
  <c r="AF81" i="5"/>
  <c r="AG81" i="5"/>
  <c r="AH81" i="5"/>
  <c r="AI81" i="5"/>
  <c r="AJ81" i="5"/>
  <c r="AK81" i="5"/>
  <c r="AL81" i="5"/>
  <c r="AM81" i="5"/>
  <c r="AN81" i="5"/>
  <c r="AO81" i="5"/>
  <c r="AP81" i="5"/>
  <c r="AQ81" i="5"/>
  <c r="AR81" i="5"/>
  <c r="AS81" i="5"/>
  <c r="AT81" i="5"/>
  <c r="AU81" i="5"/>
  <c r="AV81" i="5"/>
  <c r="AW81" i="5"/>
  <c r="AX81" i="5"/>
  <c r="AY81" i="5"/>
  <c r="AZ81" i="5"/>
  <c r="BA81" i="5"/>
  <c r="BB81" i="5"/>
  <c r="BC81" i="5"/>
  <c r="BD81" i="5"/>
  <c r="BE81" i="5"/>
  <c r="BF81" i="5"/>
  <c r="BG81" i="5"/>
  <c r="BH81" i="5"/>
  <c r="BI81" i="5"/>
  <c r="BJ81" i="5"/>
  <c r="BK81" i="5"/>
  <c r="BL81" i="5"/>
  <c r="BM81" i="5"/>
  <c r="BN81" i="5"/>
  <c r="BO81" i="5"/>
  <c r="BP81" i="5"/>
  <c r="BQ81" i="5"/>
  <c r="BR81" i="5"/>
  <c r="BS81" i="5"/>
  <c r="BT81" i="5"/>
  <c r="BU81" i="5"/>
  <c r="BV81" i="5"/>
  <c r="BW81" i="5"/>
  <c r="BX81" i="5"/>
  <c r="BY81" i="5"/>
  <c r="BZ81" i="5"/>
  <c r="CA81" i="5"/>
  <c r="CB81" i="5"/>
  <c r="CC81" i="5"/>
  <c r="CD81" i="5"/>
  <c r="CE81" i="5"/>
  <c r="CF81" i="5"/>
  <c r="CG81" i="5"/>
  <c r="CH81" i="5"/>
  <c r="CI81" i="5"/>
  <c r="CJ81" i="5"/>
  <c r="CK81" i="5"/>
  <c r="CL81" i="5"/>
  <c r="CM81" i="5"/>
  <c r="CN81" i="5"/>
  <c r="CO81" i="5"/>
  <c r="CP81" i="5"/>
  <c r="CQ81" i="5"/>
  <c r="CR81" i="5"/>
  <c r="CS81" i="5"/>
  <c r="CT81" i="5"/>
  <c r="CU81" i="5"/>
  <c r="CV81" i="5"/>
  <c r="CW81" i="5"/>
  <c r="CX81" i="5"/>
  <c r="CY81" i="5"/>
  <c r="CZ81" i="5"/>
  <c r="DA81" i="5"/>
  <c r="DB81" i="5"/>
  <c r="DC81" i="5"/>
  <c r="DD81" i="5"/>
  <c r="DE81" i="5"/>
  <c r="DF81" i="5"/>
  <c r="DG81" i="5"/>
  <c r="DH81" i="5"/>
  <c r="DI81" i="5"/>
  <c r="DJ81" i="5"/>
  <c r="DK81" i="5"/>
  <c r="DL81" i="5"/>
  <c r="DM81" i="5"/>
  <c r="DN81" i="5"/>
  <c r="DO81" i="5"/>
  <c r="DP81" i="5"/>
  <c r="DQ81" i="5"/>
  <c r="DR81" i="5"/>
  <c r="DS81" i="5"/>
  <c r="DT81" i="5"/>
  <c r="DU81" i="5"/>
  <c r="DV81" i="5"/>
  <c r="DW81" i="5"/>
  <c r="DX81" i="5"/>
  <c r="DY81" i="5"/>
  <c r="DZ81" i="5"/>
  <c r="EA81" i="5"/>
  <c r="EB81" i="5"/>
  <c r="EC81" i="5"/>
  <c r="ED81" i="5"/>
  <c r="EE81" i="5"/>
  <c r="EF81" i="5"/>
  <c r="EG81" i="5"/>
  <c r="EH81" i="5"/>
  <c r="EI81" i="5"/>
  <c r="EJ81" i="5"/>
  <c r="EK81" i="5"/>
  <c r="EL81" i="5"/>
  <c r="EM81" i="5"/>
  <c r="EN81" i="5"/>
  <c r="EO81" i="5"/>
  <c r="EP81" i="5"/>
  <c r="EQ81" i="5"/>
  <c r="AC82" i="5"/>
  <c r="AD82" i="5"/>
  <c r="AE82" i="5"/>
  <c r="AF82" i="5"/>
  <c r="AG82" i="5"/>
  <c r="AH82" i="5"/>
  <c r="AI82" i="5"/>
  <c r="AJ82" i="5"/>
  <c r="AK82" i="5"/>
  <c r="AL82" i="5"/>
  <c r="AM82" i="5"/>
  <c r="AN82" i="5"/>
  <c r="AO82" i="5"/>
  <c r="AP82" i="5"/>
  <c r="AQ82" i="5"/>
  <c r="AR82" i="5"/>
  <c r="AS82" i="5"/>
  <c r="AT82" i="5"/>
  <c r="AU82" i="5"/>
  <c r="AV82" i="5"/>
  <c r="AW82" i="5"/>
  <c r="AX82" i="5"/>
  <c r="AY82" i="5"/>
  <c r="AZ82" i="5"/>
  <c r="BA82" i="5"/>
  <c r="BB82" i="5"/>
  <c r="BC82" i="5"/>
  <c r="BD82" i="5"/>
  <c r="BE82" i="5"/>
  <c r="BF82" i="5"/>
  <c r="BG82" i="5"/>
  <c r="BH82" i="5"/>
  <c r="BI82" i="5"/>
  <c r="BJ82" i="5"/>
  <c r="BK82" i="5"/>
  <c r="BL82" i="5"/>
  <c r="BM82" i="5"/>
  <c r="BN82" i="5"/>
  <c r="BO82" i="5"/>
  <c r="BP82" i="5"/>
  <c r="BQ82" i="5"/>
  <c r="BR82" i="5"/>
  <c r="BS82" i="5"/>
  <c r="BT82" i="5"/>
  <c r="BU82" i="5"/>
  <c r="BV82" i="5"/>
  <c r="BW82" i="5"/>
  <c r="BX82" i="5"/>
  <c r="BY82" i="5"/>
  <c r="BZ82" i="5"/>
  <c r="CA82" i="5"/>
  <c r="CB82" i="5"/>
  <c r="CC82" i="5"/>
  <c r="CD82" i="5"/>
  <c r="CE82" i="5"/>
  <c r="CF82" i="5"/>
  <c r="CG82" i="5"/>
  <c r="CH82" i="5"/>
  <c r="CI82" i="5"/>
  <c r="CJ82" i="5"/>
  <c r="CK82" i="5"/>
  <c r="CL82" i="5"/>
  <c r="CM82" i="5"/>
  <c r="CN82" i="5"/>
  <c r="CO82" i="5"/>
  <c r="CP82" i="5"/>
  <c r="CQ82" i="5"/>
  <c r="CR82" i="5"/>
  <c r="CS82" i="5"/>
  <c r="CT82" i="5"/>
  <c r="CU82" i="5"/>
  <c r="CV82" i="5"/>
  <c r="CW82" i="5"/>
  <c r="CX82" i="5"/>
  <c r="CY82" i="5"/>
  <c r="CZ82" i="5"/>
  <c r="DA82" i="5"/>
  <c r="DB82" i="5"/>
  <c r="DC82" i="5"/>
  <c r="DD82" i="5"/>
  <c r="DE82" i="5"/>
  <c r="DF82" i="5"/>
  <c r="DG82" i="5"/>
  <c r="DH82" i="5"/>
  <c r="DI82" i="5"/>
  <c r="DJ82" i="5"/>
  <c r="DK82" i="5"/>
  <c r="DL82" i="5"/>
  <c r="DM82" i="5"/>
  <c r="DN82" i="5"/>
  <c r="DO82" i="5"/>
  <c r="DP82" i="5"/>
  <c r="DQ82" i="5"/>
  <c r="DR82" i="5"/>
  <c r="DS82" i="5"/>
  <c r="DT82" i="5"/>
  <c r="DU82" i="5"/>
  <c r="DV82" i="5"/>
  <c r="DW82" i="5"/>
  <c r="DX82" i="5"/>
  <c r="DY82" i="5"/>
  <c r="DZ82" i="5"/>
  <c r="EA82" i="5"/>
  <c r="EB82" i="5"/>
  <c r="EC82" i="5"/>
  <c r="ED82" i="5"/>
  <c r="EE82" i="5"/>
  <c r="EF82" i="5"/>
  <c r="EG82" i="5"/>
  <c r="EH82" i="5"/>
  <c r="EI82" i="5"/>
  <c r="EJ82" i="5"/>
  <c r="EK82" i="5"/>
  <c r="EL82" i="5"/>
  <c r="EM82" i="5"/>
  <c r="EN82" i="5"/>
  <c r="EO82" i="5"/>
  <c r="EP82" i="5"/>
  <c r="EQ82" i="5"/>
  <c r="AC83" i="5"/>
  <c r="AD83" i="5"/>
  <c r="AE83" i="5"/>
  <c r="AF83" i="5"/>
  <c r="AG83" i="5"/>
  <c r="AH83" i="5"/>
  <c r="AI83" i="5"/>
  <c r="AJ83" i="5"/>
  <c r="AK83" i="5"/>
  <c r="AL83" i="5"/>
  <c r="AM83" i="5"/>
  <c r="AN83" i="5"/>
  <c r="AO83" i="5"/>
  <c r="AP83" i="5"/>
  <c r="AQ83" i="5"/>
  <c r="AR83" i="5"/>
  <c r="AS83" i="5"/>
  <c r="AT83" i="5"/>
  <c r="AU83" i="5"/>
  <c r="AV83" i="5"/>
  <c r="AW83" i="5"/>
  <c r="AX83" i="5"/>
  <c r="AY83" i="5"/>
  <c r="AZ83" i="5"/>
  <c r="BA83" i="5"/>
  <c r="BB83" i="5"/>
  <c r="BC83" i="5"/>
  <c r="BD83" i="5"/>
  <c r="BE83" i="5"/>
  <c r="BF83" i="5"/>
  <c r="BG83" i="5"/>
  <c r="BH83" i="5"/>
  <c r="BI83" i="5"/>
  <c r="BJ83" i="5"/>
  <c r="BK83" i="5"/>
  <c r="BL83" i="5"/>
  <c r="BM83" i="5"/>
  <c r="BN83" i="5"/>
  <c r="BO83" i="5"/>
  <c r="BP83" i="5"/>
  <c r="BQ83" i="5"/>
  <c r="BR83" i="5"/>
  <c r="BS83" i="5"/>
  <c r="BT83" i="5"/>
  <c r="BU83" i="5"/>
  <c r="BV83" i="5"/>
  <c r="BW83" i="5"/>
  <c r="BX83" i="5"/>
  <c r="BY83" i="5"/>
  <c r="BZ83" i="5"/>
  <c r="CA83" i="5"/>
  <c r="CB83" i="5"/>
  <c r="CC83" i="5"/>
  <c r="CD83" i="5"/>
  <c r="CE83" i="5"/>
  <c r="CF83" i="5"/>
  <c r="CG83" i="5"/>
  <c r="CH83" i="5"/>
  <c r="CI83" i="5"/>
  <c r="CJ83" i="5"/>
  <c r="CK83" i="5"/>
  <c r="CL83" i="5"/>
  <c r="CM83" i="5"/>
  <c r="CN83" i="5"/>
  <c r="CO83" i="5"/>
  <c r="CP83" i="5"/>
  <c r="CQ83" i="5"/>
  <c r="CR83" i="5"/>
  <c r="CS83" i="5"/>
  <c r="CT83" i="5"/>
  <c r="CU83" i="5"/>
  <c r="CV83" i="5"/>
  <c r="CW83" i="5"/>
  <c r="CX83" i="5"/>
  <c r="CY83" i="5"/>
  <c r="CZ83" i="5"/>
  <c r="DA83" i="5"/>
  <c r="DB83" i="5"/>
  <c r="DC83" i="5"/>
  <c r="DD83" i="5"/>
  <c r="DE83" i="5"/>
  <c r="DF83" i="5"/>
  <c r="DG83" i="5"/>
  <c r="DH83" i="5"/>
  <c r="DI83" i="5"/>
  <c r="DJ83" i="5"/>
  <c r="DK83" i="5"/>
  <c r="DL83" i="5"/>
  <c r="DM83" i="5"/>
  <c r="DN83" i="5"/>
  <c r="DO83" i="5"/>
  <c r="DP83" i="5"/>
  <c r="DQ83" i="5"/>
  <c r="DR83" i="5"/>
  <c r="DS83" i="5"/>
  <c r="DT83" i="5"/>
  <c r="DU83" i="5"/>
  <c r="DV83" i="5"/>
  <c r="DW83" i="5"/>
  <c r="DX83" i="5"/>
  <c r="DY83" i="5"/>
  <c r="DZ83" i="5"/>
  <c r="EA83" i="5"/>
  <c r="EB83" i="5"/>
  <c r="EC83" i="5"/>
  <c r="ED83" i="5"/>
  <c r="EE83" i="5"/>
  <c r="EF83" i="5"/>
  <c r="EG83" i="5"/>
  <c r="EH83" i="5"/>
  <c r="EI83" i="5"/>
  <c r="EJ83" i="5"/>
  <c r="EK83" i="5"/>
  <c r="EL83" i="5"/>
  <c r="EM83" i="5"/>
  <c r="EN83" i="5"/>
  <c r="EO83" i="5"/>
  <c r="EP83" i="5"/>
  <c r="EQ83" i="5"/>
  <c r="AC84" i="5"/>
  <c r="AD84" i="5"/>
  <c r="AE84" i="5"/>
  <c r="AF84" i="5"/>
  <c r="AG84" i="5"/>
  <c r="AH84" i="5"/>
  <c r="AI84" i="5"/>
  <c r="AJ84" i="5"/>
  <c r="AK84" i="5"/>
  <c r="AL84" i="5"/>
  <c r="AM84" i="5"/>
  <c r="AN84" i="5"/>
  <c r="AO84" i="5"/>
  <c r="AP84" i="5"/>
  <c r="AQ84" i="5"/>
  <c r="AR84" i="5"/>
  <c r="AS84" i="5"/>
  <c r="AT84" i="5"/>
  <c r="AU84" i="5"/>
  <c r="AV84" i="5"/>
  <c r="AW84" i="5"/>
  <c r="AX84" i="5"/>
  <c r="AY84" i="5"/>
  <c r="AZ84" i="5"/>
  <c r="BA84" i="5"/>
  <c r="BB84" i="5"/>
  <c r="BC84" i="5"/>
  <c r="BD84" i="5"/>
  <c r="BE84" i="5"/>
  <c r="BF84" i="5"/>
  <c r="BG84" i="5"/>
  <c r="BH84" i="5"/>
  <c r="BI84" i="5"/>
  <c r="BJ84" i="5"/>
  <c r="BK84" i="5"/>
  <c r="BL84" i="5"/>
  <c r="BM84" i="5"/>
  <c r="BN84" i="5"/>
  <c r="BO84" i="5"/>
  <c r="BP84" i="5"/>
  <c r="BQ84" i="5"/>
  <c r="BR84" i="5"/>
  <c r="BS84" i="5"/>
  <c r="BT84" i="5"/>
  <c r="BU84" i="5"/>
  <c r="BV84" i="5"/>
  <c r="BW84" i="5"/>
  <c r="BX84" i="5"/>
  <c r="BY84" i="5"/>
  <c r="BZ84" i="5"/>
  <c r="CA84" i="5"/>
  <c r="CB84" i="5"/>
  <c r="CC84" i="5"/>
  <c r="CD84" i="5"/>
  <c r="CE84" i="5"/>
  <c r="CF84" i="5"/>
  <c r="CG84" i="5"/>
  <c r="CH84" i="5"/>
  <c r="CI84" i="5"/>
  <c r="CJ84" i="5"/>
  <c r="CK84" i="5"/>
  <c r="CL84" i="5"/>
  <c r="CM84" i="5"/>
  <c r="CN84" i="5"/>
  <c r="CO84" i="5"/>
  <c r="CP84" i="5"/>
  <c r="CQ84" i="5"/>
  <c r="CR84" i="5"/>
  <c r="CS84" i="5"/>
  <c r="CT84" i="5"/>
  <c r="CU84" i="5"/>
  <c r="CV84" i="5"/>
  <c r="CW84" i="5"/>
  <c r="CX84" i="5"/>
  <c r="CY84" i="5"/>
  <c r="CZ84" i="5"/>
  <c r="DA84" i="5"/>
  <c r="DB84" i="5"/>
  <c r="DC84" i="5"/>
  <c r="DD84" i="5"/>
  <c r="DE84" i="5"/>
  <c r="DF84" i="5"/>
  <c r="DG84" i="5"/>
  <c r="DH84" i="5"/>
  <c r="DI84" i="5"/>
  <c r="DJ84" i="5"/>
  <c r="DK84" i="5"/>
  <c r="DL84" i="5"/>
  <c r="DM84" i="5"/>
  <c r="DN84" i="5"/>
  <c r="DO84" i="5"/>
  <c r="DP84" i="5"/>
  <c r="DQ84" i="5"/>
  <c r="DR84" i="5"/>
  <c r="DS84" i="5"/>
  <c r="DT84" i="5"/>
  <c r="DU84" i="5"/>
  <c r="DV84" i="5"/>
  <c r="DW84" i="5"/>
  <c r="DX84" i="5"/>
  <c r="DY84" i="5"/>
  <c r="DZ84" i="5"/>
  <c r="EA84" i="5"/>
  <c r="EB84" i="5"/>
  <c r="EC84" i="5"/>
  <c r="ED84" i="5"/>
  <c r="EE84" i="5"/>
  <c r="EF84" i="5"/>
  <c r="EG84" i="5"/>
  <c r="EH84" i="5"/>
  <c r="EI84" i="5"/>
  <c r="EJ84" i="5"/>
  <c r="EK84" i="5"/>
  <c r="EL84" i="5"/>
  <c r="EM84" i="5"/>
  <c r="EN84" i="5"/>
  <c r="EO84" i="5"/>
  <c r="EP84" i="5"/>
  <c r="EQ84" i="5"/>
  <c r="AC85" i="5"/>
  <c r="AD85" i="5"/>
  <c r="AE85" i="5"/>
  <c r="AF85" i="5"/>
  <c r="AG85" i="5"/>
  <c r="AH85" i="5"/>
  <c r="AI85" i="5"/>
  <c r="AJ85" i="5"/>
  <c r="AK85" i="5"/>
  <c r="AL85" i="5"/>
  <c r="AM85" i="5"/>
  <c r="AN85" i="5"/>
  <c r="AO85" i="5"/>
  <c r="AP85" i="5"/>
  <c r="AQ85" i="5"/>
  <c r="AR85" i="5"/>
  <c r="AS85" i="5"/>
  <c r="AT85" i="5"/>
  <c r="AU85" i="5"/>
  <c r="AV85" i="5"/>
  <c r="AW85" i="5"/>
  <c r="AX85" i="5"/>
  <c r="AY85" i="5"/>
  <c r="AZ85" i="5"/>
  <c r="BA85" i="5"/>
  <c r="BB85" i="5"/>
  <c r="BC85" i="5"/>
  <c r="BD85" i="5"/>
  <c r="BE85" i="5"/>
  <c r="BF85" i="5"/>
  <c r="BG85" i="5"/>
  <c r="BH85" i="5"/>
  <c r="BI85" i="5"/>
  <c r="BJ85" i="5"/>
  <c r="BK85" i="5"/>
  <c r="BL85" i="5"/>
  <c r="BM85" i="5"/>
  <c r="BN85" i="5"/>
  <c r="BO85" i="5"/>
  <c r="BP85" i="5"/>
  <c r="BQ85" i="5"/>
  <c r="BR85" i="5"/>
  <c r="BS85" i="5"/>
  <c r="BT85" i="5"/>
  <c r="BU85" i="5"/>
  <c r="BV85" i="5"/>
  <c r="BW85" i="5"/>
  <c r="BX85" i="5"/>
  <c r="BY85" i="5"/>
  <c r="BZ85" i="5"/>
  <c r="CA85" i="5"/>
  <c r="CB85" i="5"/>
  <c r="CC85" i="5"/>
  <c r="CD85" i="5"/>
  <c r="CE85" i="5"/>
  <c r="CF85" i="5"/>
  <c r="CG85" i="5"/>
  <c r="CH85" i="5"/>
  <c r="CI85" i="5"/>
  <c r="CJ85" i="5"/>
  <c r="CK85" i="5"/>
  <c r="CL85" i="5"/>
  <c r="CM85" i="5"/>
  <c r="CN85" i="5"/>
  <c r="CO85" i="5"/>
  <c r="CP85" i="5"/>
  <c r="CQ85" i="5"/>
  <c r="CR85" i="5"/>
  <c r="CS85" i="5"/>
  <c r="CT85" i="5"/>
  <c r="CU85" i="5"/>
  <c r="CV85" i="5"/>
  <c r="CW85" i="5"/>
  <c r="CX85" i="5"/>
  <c r="CY85" i="5"/>
  <c r="CZ85" i="5"/>
  <c r="DA85" i="5"/>
  <c r="DB85" i="5"/>
  <c r="DC85" i="5"/>
  <c r="DD85" i="5"/>
  <c r="DE85" i="5"/>
  <c r="DF85" i="5"/>
  <c r="DG85" i="5"/>
  <c r="DH85" i="5"/>
  <c r="DI85" i="5"/>
  <c r="DJ85" i="5"/>
  <c r="DK85" i="5"/>
  <c r="DL85" i="5"/>
  <c r="DM85" i="5"/>
  <c r="DN85" i="5"/>
  <c r="DO85" i="5"/>
  <c r="DP85" i="5"/>
  <c r="DQ85" i="5"/>
  <c r="DR85" i="5"/>
  <c r="DS85" i="5"/>
  <c r="DT85" i="5"/>
  <c r="DU85" i="5"/>
  <c r="DV85" i="5"/>
  <c r="DW85" i="5"/>
  <c r="DX85" i="5"/>
  <c r="DY85" i="5"/>
  <c r="DZ85" i="5"/>
  <c r="EA85" i="5"/>
  <c r="EB85" i="5"/>
  <c r="EC85" i="5"/>
  <c r="ED85" i="5"/>
  <c r="EE85" i="5"/>
  <c r="EF85" i="5"/>
  <c r="EG85" i="5"/>
  <c r="EH85" i="5"/>
  <c r="EI85" i="5"/>
  <c r="EJ85" i="5"/>
  <c r="EK85" i="5"/>
  <c r="EL85" i="5"/>
  <c r="EM85" i="5"/>
  <c r="EN85" i="5"/>
  <c r="EO85" i="5"/>
  <c r="EP85" i="5"/>
  <c r="EQ85" i="5"/>
  <c r="AC86" i="5"/>
  <c r="AD86" i="5"/>
  <c r="AE86" i="5"/>
  <c r="AF86" i="5"/>
  <c r="AG86" i="5"/>
  <c r="AH86" i="5"/>
  <c r="AI86" i="5"/>
  <c r="AJ86" i="5"/>
  <c r="AK86" i="5"/>
  <c r="AL86" i="5"/>
  <c r="AM86" i="5"/>
  <c r="AN86" i="5"/>
  <c r="AO86" i="5"/>
  <c r="AP86" i="5"/>
  <c r="AQ86" i="5"/>
  <c r="AR86" i="5"/>
  <c r="AS86" i="5"/>
  <c r="AT86" i="5"/>
  <c r="AU86" i="5"/>
  <c r="AV86" i="5"/>
  <c r="AW86" i="5"/>
  <c r="AX86" i="5"/>
  <c r="AY86" i="5"/>
  <c r="AZ86" i="5"/>
  <c r="BA86" i="5"/>
  <c r="BB86" i="5"/>
  <c r="BC86" i="5"/>
  <c r="BD86" i="5"/>
  <c r="BE86" i="5"/>
  <c r="BF86" i="5"/>
  <c r="BG86" i="5"/>
  <c r="BH86" i="5"/>
  <c r="BI86" i="5"/>
  <c r="BJ86" i="5"/>
  <c r="BK86" i="5"/>
  <c r="BL86" i="5"/>
  <c r="BM86" i="5"/>
  <c r="BN86" i="5"/>
  <c r="BO86" i="5"/>
  <c r="BP86" i="5"/>
  <c r="BQ86" i="5"/>
  <c r="BR86" i="5"/>
  <c r="BS86" i="5"/>
  <c r="BT86" i="5"/>
  <c r="BU86" i="5"/>
  <c r="BV86" i="5"/>
  <c r="BW86" i="5"/>
  <c r="BX86" i="5"/>
  <c r="BY86" i="5"/>
  <c r="BZ86" i="5"/>
  <c r="CA86" i="5"/>
  <c r="CB86" i="5"/>
  <c r="CC86" i="5"/>
  <c r="CD86" i="5"/>
  <c r="CE86" i="5"/>
  <c r="CF86" i="5"/>
  <c r="CG86" i="5"/>
  <c r="CH86" i="5"/>
  <c r="CI86" i="5"/>
  <c r="CJ86" i="5"/>
  <c r="CK86" i="5"/>
  <c r="CL86" i="5"/>
  <c r="CM86" i="5"/>
  <c r="CN86" i="5"/>
  <c r="CO86" i="5"/>
  <c r="CP86" i="5"/>
  <c r="CQ86" i="5"/>
  <c r="CR86" i="5"/>
  <c r="CS86" i="5"/>
  <c r="CT86" i="5"/>
  <c r="CU86" i="5"/>
  <c r="CV86" i="5"/>
  <c r="CW86" i="5"/>
  <c r="CX86" i="5"/>
  <c r="CY86" i="5"/>
  <c r="CZ86" i="5"/>
  <c r="DA86" i="5"/>
  <c r="DB86" i="5"/>
  <c r="DC86" i="5"/>
  <c r="DD86" i="5"/>
  <c r="DE86" i="5"/>
  <c r="DF86" i="5"/>
  <c r="DG86" i="5"/>
  <c r="DH86" i="5"/>
  <c r="DI86" i="5"/>
  <c r="DJ86" i="5"/>
  <c r="DK86" i="5"/>
  <c r="DL86" i="5"/>
  <c r="DM86" i="5"/>
  <c r="DN86" i="5"/>
  <c r="DO86" i="5"/>
  <c r="DP86" i="5"/>
  <c r="DQ86" i="5"/>
  <c r="DR86" i="5"/>
  <c r="DS86" i="5"/>
  <c r="DT86" i="5"/>
  <c r="DU86" i="5"/>
  <c r="DV86" i="5"/>
  <c r="DW86" i="5"/>
  <c r="DX86" i="5"/>
  <c r="DY86" i="5"/>
  <c r="DZ86" i="5"/>
  <c r="EA86" i="5"/>
  <c r="EB86" i="5"/>
  <c r="EC86" i="5"/>
  <c r="ED86" i="5"/>
  <c r="EE86" i="5"/>
  <c r="EF86" i="5"/>
  <c r="EG86" i="5"/>
  <c r="EH86" i="5"/>
  <c r="EI86" i="5"/>
  <c r="EJ86" i="5"/>
  <c r="EK86" i="5"/>
  <c r="EL86" i="5"/>
  <c r="EM86" i="5"/>
  <c r="EN86" i="5"/>
  <c r="EO86" i="5"/>
  <c r="EP86" i="5"/>
  <c r="EQ86" i="5"/>
  <c r="AC87" i="5"/>
  <c r="AD87" i="5"/>
  <c r="AE87" i="5"/>
  <c r="AF87" i="5"/>
  <c r="AG87" i="5"/>
  <c r="AH87" i="5"/>
  <c r="AI87" i="5"/>
  <c r="AJ87" i="5"/>
  <c r="AK87" i="5"/>
  <c r="AL87" i="5"/>
  <c r="AM87" i="5"/>
  <c r="AN87" i="5"/>
  <c r="AO87" i="5"/>
  <c r="AP87" i="5"/>
  <c r="AQ87" i="5"/>
  <c r="AR87" i="5"/>
  <c r="AS87" i="5"/>
  <c r="AT87" i="5"/>
  <c r="AU87" i="5"/>
  <c r="AV87" i="5"/>
  <c r="AW87" i="5"/>
  <c r="AX87" i="5"/>
  <c r="AY87" i="5"/>
  <c r="AZ87" i="5"/>
  <c r="BA87" i="5"/>
  <c r="BB87" i="5"/>
  <c r="BC87" i="5"/>
  <c r="BD87" i="5"/>
  <c r="BE87" i="5"/>
  <c r="BF87" i="5"/>
  <c r="BG87" i="5"/>
  <c r="BH87" i="5"/>
  <c r="BI87" i="5"/>
  <c r="BJ87" i="5"/>
  <c r="BK87" i="5"/>
  <c r="BL87" i="5"/>
  <c r="BM87" i="5"/>
  <c r="BN87" i="5"/>
  <c r="BO87" i="5"/>
  <c r="BP87" i="5"/>
  <c r="BQ87" i="5"/>
  <c r="BR87" i="5"/>
  <c r="BS87" i="5"/>
  <c r="BT87" i="5"/>
  <c r="BU87" i="5"/>
  <c r="BV87" i="5"/>
  <c r="BW87" i="5"/>
  <c r="BX87" i="5"/>
  <c r="BY87" i="5"/>
  <c r="BZ87" i="5"/>
  <c r="CA87" i="5"/>
  <c r="CB87" i="5"/>
  <c r="CC87" i="5"/>
  <c r="CD87" i="5"/>
  <c r="CE87" i="5"/>
  <c r="CF87" i="5"/>
  <c r="CG87" i="5"/>
  <c r="CH87" i="5"/>
  <c r="CI87" i="5"/>
  <c r="CJ87" i="5"/>
  <c r="CK87" i="5"/>
  <c r="CL87" i="5"/>
  <c r="CM87" i="5"/>
  <c r="CN87" i="5"/>
  <c r="CO87" i="5"/>
  <c r="CP87" i="5"/>
  <c r="CQ87" i="5"/>
  <c r="CR87" i="5"/>
  <c r="CS87" i="5"/>
  <c r="CT87" i="5"/>
  <c r="CU87" i="5"/>
  <c r="CV87" i="5"/>
  <c r="CW87" i="5"/>
  <c r="CX87" i="5"/>
  <c r="CY87" i="5"/>
  <c r="CZ87" i="5"/>
  <c r="DA87" i="5"/>
  <c r="DB87" i="5"/>
  <c r="DC87" i="5"/>
  <c r="DD87" i="5"/>
  <c r="DE87" i="5"/>
  <c r="DF87" i="5"/>
  <c r="DG87" i="5"/>
  <c r="DH87" i="5"/>
  <c r="DI87" i="5"/>
  <c r="DJ87" i="5"/>
  <c r="DK87" i="5"/>
  <c r="DL87" i="5"/>
  <c r="DM87" i="5"/>
  <c r="DN87" i="5"/>
  <c r="DO87" i="5"/>
  <c r="DP87" i="5"/>
  <c r="DQ87" i="5"/>
  <c r="DR87" i="5"/>
  <c r="DS87" i="5"/>
  <c r="DT87" i="5"/>
  <c r="DU87" i="5"/>
  <c r="DV87" i="5"/>
  <c r="DW87" i="5"/>
  <c r="DX87" i="5"/>
  <c r="DY87" i="5"/>
  <c r="DZ87" i="5"/>
  <c r="EA87" i="5"/>
  <c r="EB87" i="5"/>
  <c r="EC87" i="5"/>
  <c r="ED87" i="5"/>
  <c r="EE87" i="5"/>
  <c r="EF87" i="5"/>
  <c r="EG87" i="5"/>
  <c r="EH87" i="5"/>
  <c r="EI87" i="5"/>
  <c r="EJ87" i="5"/>
  <c r="EK87" i="5"/>
  <c r="EL87" i="5"/>
  <c r="EM87" i="5"/>
  <c r="EN87" i="5"/>
  <c r="EO87" i="5"/>
  <c r="EP87" i="5"/>
  <c r="EQ87" i="5"/>
  <c r="AC88" i="5"/>
  <c r="AD88" i="5"/>
  <c r="AE88" i="5"/>
  <c r="AF88" i="5"/>
  <c r="AG88" i="5"/>
  <c r="AH88" i="5"/>
  <c r="AI88" i="5"/>
  <c r="AJ88" i="5"/>
  <c r="AK88" i="5"/>
  <c r="AL88" i="5"/>
  <c r="AM88" i="5"/>
  <c r="AN88" i="5"/>
  <c r="AO88" i="5"/>
  <c r="AP88" i="5"/>
  <c r="AQ88" i="5"/>
  <c r="AR88" i="5"/>
  <c r="AS88" i="5"/>
  <c r="AT88" i="5"/>
  <c r="AU88" i="5"/>
  <c r="AV88" i="5"/>
  <c r="AW88" i="5"/>
  <c r="AX88" i="5"/>
  <c r="AY88" i="5"/>
  <c r="AZ88" i="5"/>
  <c r="BA88" i="5"/>
  <c r="BB88" i="5"/>
  <c r="BC88" i="5"/>
  <c r="BD88" i="5"/>
  <c r="BE88" i="5"/>
  <c r="BF88" i="5"/>
  <c r="BG88" i="5"/>
  <c r="BH88" i="5"/>
  <c r="BI88" i="5"/>
  <c r="BJ88" i="5"/>
  <c r="BK88" i="5"/>
  <c r="BL88" i="5"/>
  <c r="BM88" i="5"/>
  <c r="BN88" i="5"/>
  <c r="BO88" i="5"/>
  <c r="BP88" i="5"/>
  <c r="BQ88" i="5"/>
  <c r="BR88" i="5"/>
  <c r="BS88" i="5"/>
  <c r="BT88" i="5"/>
  <c r="BU88" i="5"/>
  <c r="BV88" i="5"/>
  <c r="BW88" i="5"/>
  <c r="BX88" i="5"/>
  <c r="BY88" i="5"/>
  <c r="BZ88" i="5"/>
  <c r="CA88" i="5"/>
  <c r="CB88" i="5"/>
  <c r="CC88" i="5"/>
  <c r="CD88" i="5"/>
  <c r="CE88" i="5"/>
  <c r="CF88" i="5"/>
  <c r="CG88" i="5"/>
  <c r="CH88" i="5"/>
  <c r="CI88" i="5"/>
  <c r="CJ88" i="5"/>
  <c r="CK88" i="5"/>
  <c r="CL88" i="5"/>
  <c r="CM88" i="5"/>
  <c r="CN88" i="5"/>
  <c r="CO88" i="5"/>
  <c r="CP88" i="5"/>
  <c r="CQ88" i="5"/>
  <c r="CR88" i="5"/>
  <c r="CS88" i="5"/>
  <c r="CT88" i="5"/>
  <c r="CU88" i="5"/>
  <c r="CV88" i="5"/>
  <c r="CW88" i="5"/>
  <c r="CX88" i="5"/>
  <c r="CY88" i="5"/>
  <c r="CZ88" i="5"/>
  <c r="DA88" i="5"/>
  <c r="DB88" i="5"/>
  <c r="DC88" i="5"/>
  <c r="DD88" i="5"/>
  <c r="DE88" i="5"/>
  <c r="DF88" i="5"/>
  <c r="DG88" i="5"/>
  <c r="DH88" i="5"/>
  <c r="DI88" i="5"/>
  <c r="DJ88" i="5"/>
  <c r="DK88" i="5"/>
  <c r="DL88" i="5"/>
  <c r="DM88" i="5"/>
  <c r="DN88" i="5"/>
  <c r="DO88" i="5"/>
  <c r="DP88" i="5"/>
  <c r="DQ88" i="5"/>
  <c r="DR88" i="5"/>
  <c r="DS88" i="5"/>
  <c r="DT88" i="5"/>
  <c r="DU88" i="5"/>
  <c r="DV88" i="5"/>
  <c r="DW88" i="5"/>
  <c r="DX88" i="5"/>
  <c r="DY88" i="5"/>
  <c r="DZ88" i="5"/>
  <c r="EA88" i="5"/>
  <c r="EB88" i="5"/>
  <c r="EC88" i="5"/>
  <c r="ED88" i="5"/>
  <c r="EE88" i="5"/>
  <c r="EF88" i="5"/>
  <c r="EG88" i="5"/>
  <c r="EH88" i="5"/>
  <c r="EI88" i="5"/>
  <c r="EJ88" i="5"/>
  <c r="EK88" i="5"/>
  <c r="EL88" i="5"/>
  <c r="EM88" i="5"/>
  <c r="EN88" i="5"/>
  <c r="EO88" i="5"/>
  <c r="EP88" i="5"/>
  <c r="EQ88" i="5"/>
  <c r="AC89" i="5"/>
  <c r="AD89" i="5"/>
  <c r="AE89" i="5"/>
  <c r="AF89" i="5"/>
  <c r="AG89" i="5"/>
  <c r="AH89" i="5"/>
  <c r="AI89" i="5"/>
  <c r="AJ89" i="5"/>
  <c r="AK89" i="5"/>
  <c r="AL89" i="5"/>
  <c r="AM89" i="5"/>
  <c r="AN89" i="5"/>
  <c r="AO89" i="5"/>
  <c r="AP89" i="5"/>
  <c r="AQ89" i="5"/>
  <c r="AR89" i="5"/>
  <c r="AS89" i="5"/>
  <c r="AT89" i="5"/>
  <c r="AU89" i="5"/>
  <c r="AV89" i="5"/>
  <c r="AW89" i="5"/>
  <c r="AX89" i="5"/>
  <c r="AY89" i="5"/>
  <c r="AZ89" i="5"/>
  <c r="BA89" i="5"/>
  <c r="BB89" i="5"/>
  <c r="BC89" i="5"/>
  <c r="BD89" i="5"/>
  <c r="BE89" i="5"/>
  <c r="BF89" i="5"/>
  <c r="BG89" i="5"/>
  <c r="BH89" i="5"/>
  <c r="BI89" i="5"/>
  <c r="BJ89" i="5"/>
  <c r="BK89" i="5"/>
  <c r="BL89" i="5"/>
  <c r="BM89" i="5"/>
  <c r="BN89" i="5"/>
  <c r="BO89" i="5"/>
  <c r="BP89" i="5"/>
  <c r="BQ89" i="5"/>
  <c r="BR89" i="5"/>
  <c r="BS89" i="5"/>
  <c r="BT89" i="5"/>
  <c r="BU89" i="5"/>
  <c r="BV89" i="5"/>
  <c r="BW89" i="5"/>
  <c r="BX89" i="5"/>
  <c r="BY89" i="5"/>
  <c r="BZ89" i="5"/>
  <c r="CA89" i="5"/>
  <c r="CB89" i="5"/>
  <c r="CC89" i="5"/>
  <c r="CD89" i="5"/>
  <c r="CE89" i="5"/>
  <c r="CF89" i="5"/>
  <c r="CG89" i="5"/>
  <c r="CH89" i="5"/>
  <c r="CI89" i="5"/>
  <c r="CJ89" i="5"/>
  <c r="CK89" i="5"/>
  <c r="CL89" i="5"/>
  <c r="CM89" i="5"/>
  <c r="CN89" i="5"/>
  <c r="CO89" i="5"/>
  <c r="CP89" i="5"/>
  <c r="CQ89" i="5"/>
  <c r="CR89" i="5"/>
  <c r="CS89" i="5"/>
  <c r="CT89" i="5"/>
  <c r="CU89" i="5"/>
  <c r="CV89" i="5"/>
  <c r="CW89" i="5"/>
  <c r="CX89" i="5"/>
  <c r="CY89" i="5"/>
  <c r="CZ89" i="5"/>
  <c r="DA89" i="5"/>
  <c r="DB89" i="5"/>
  <c r="DC89" i="5"/>
  <c r="DD89" i="5"/>
  <c r="DE89" i="5"/>
  <c r="DF89" i="5"/>
  <c r="DG89" i="5"/>
  <c r="DH89" i="5"/>
  <c r="DI89" i="5"/>
  <c r="DJ89" i="5"/>
  <c r="DK89" i="5"/>
  <c r="DL89" i="5"/>
  <c r="DM89" i="5"/>
  <c r="DN89" i="5"/>
  <c r="DO89" i="5"/>
  <c r="DP89" i="5"/>
  <c r="DQ89" i="5"/>
  <c r="DR89" i="5"/>
  <c r="DS89" i="5"/>
  <c r="DT89" i="5"/>
  <c r="DU89" i="5"/>
  <c r="DV89" i="5"/>
  <c r="DW89" i="5"/>
  <c r="DX89" i="5"/>
  <c r="DY89" i="5"/>
  <c r="DZ89" i="5"/>
  <c r="EA89" i="5"/>
  <c r="EB89" i="5"/>
  <c r="EC89" i="5"/>
  <c r="ED89" i="5"/>
  <c r="EE89" i="5"/>
  <c r="EF89" i="5"/>
  <c r="EG89" i="5"/>
  <c r="EH89" i="5"/>
  <c r="EI89" i="5"/>
  <c r="EJ89" i="5"/>
  <c r="EK89" i="5"/>
  <c r="EL89" i="5"/>
  <c r="EM89" i="5"/>
  <c r="EN89" i="5"/>
  <c r="EO89" i="5"/>
  <c r="EP89" i="5"/>
  <c r="EQ89" i="5"/>
  <c r="AC90" i="5"/>
  <c r="AD90" i="5"/>
  <c r="AE90" i="5"/>
  <c r="AF90" i="5"/>
  <c r="AG90" i="5"/>
  <c r="AH90" i="5"/>
  <c r="AI90" i="5"/>
  <c r="AJ90" i="5"/>
  <c r="AK90" i="5"/>
  <c r="AL90" i="5"/>
  <c r="AM90" i="5"/>
  <c r="AN90" i="5"/>
  <c r="AO90" i="5"/>
  <c r="AP90" i="5"/>
  <c r="AQ90" i="5"/>
  <c r="AR90" i="5"/>
  <c r="AS90" i="5"/>
  <c r="AT90" i="5"/>
  <c r="AU90" i="5"/>
  <c r="AV90" i="5"/>
  <c r="AW90" i="5"/>
  <c r="AX90" i="5"/>
  <c r="AY90" i="5"/>
  <c r="AZ90" i="5"/>
  <c r="BA90" i="5"/>
  <c r="BB90" i="5"/>
  <c r="BC90" i="5"/>
  <c r="BD90" i="5"/>
  <c r="BE90" i="5"/>
  <c r="BF90" i="5"/>
  <c r="BG90" i="5"/>
  <c r="BH90" i="5"/>
  <c r="BI90" i="5"/>
  <c r="BJ90" i="5"/>
  <c r="BK90" i="5"/>
  <c r="BL90" i="5"/>
  <c r="BM90" i="5"/>
  <c r="BN90" i="5"/>
  <c r="BO90" i="5"/>
  <c r="BP90" i="5"/>
  <c r="BQ90" i="5"/>
  <c r="BR90" i="5"/>
  <c r="BS90" i="5"/>
  <c r="BT90" i="5"/>
  <c r="BU90" i="5"/>
  <c r="BV90" i="5"/>
  <c r="BW90" i="5"/>
  <c r="BX90" i="5"/>
  <c r="BY90" i="5"/>
  <c r="BZ90" i="5"/>
  <c r="CA90" i="5"/>
  <c r="CB90" i="5"/>
  <c r="CC90" i="5"/>
  <c r="CD90" i="5"/>
  <c r="CE90" i="5"/>
  <c r="CF90" i="5"/>
  <c r="CG90" i="5"/>
  <c r="CH90" i="5"/>
  <c r="CI90" i="5"/>
  <c r="CJ90" i="5"/>
  <c r="CK90" i="5"/>
  <c r="CL90" i="5"/>
  <c r="CM90" i="5"/>
  <c r="CN90" i="5"/>
  <c r="CO90" i="5"/>
  <c r="CP90" i="5"/>
  <c r="CQ90" i="5"/>
  <c r="CR90" i="5"/>
  <c r="CS90" i="5"/>
  <c r="CT90" i="5"/>
  <c r="CU90" i="5"/>
  <c r="CV90" i="5"/>
  <c r="CW90" i="5"/>
  <c r="CX90" i="5"/>
  <c r="CY90" i="5"/>
  <c r="CZ90" i="5"/>
  <c r="DA90" i="5"/>
  <c r="DB90" i="5"/>
  <c r="DC90" i="5"/>
  <c r="DD90" i="5"/>
  <c r="DE90" i="5"/>
  <c r="DF90" i="5"/>
  <c r="DG90" i="5"/>
  <c r="DH90" i="5"/>
  <c r="DI90" i="5"/>
  <c r="DJ90" i="5"/>
  <c r="DK90" i="5"/>
  <c r="DL90" i="5"/>
  <c r="DM90" i="5"/>
  <c r="DN90" i="5"/>
  <c r="DO90" i="5"/>
  <c r="DP90" i="5"/>
  <c r="DQ90" i="5"/>
  <c r="DR90" i="5"/>
  <c r="DS90" i="5"/>
  <c r="DT90" i="5"/>
  <c r="DU90" i="5"/>
  <c r="DV90" i="5"/>
  <c r="DW90" i="5"/>
  <c r="DX90" i="5"/>
  <c r="DY90" i="5"/>
  <c r="DZ90" i="5"/>
  <c r="EA90" i="5"/>
  <c r="EB90" i="5"/>
  <c r="EC90" i="5"/>
  <c r="ED90" i="5"/>
  <c r="EE90" i="5"/>
  <c r="EF90" i="5"/>
  <c r="EG90" i="5"/>
  <c r="EH90" i="5"/>
  <c r="EI90" i="5"/>
  <c r="EJ90" i="5"/>
  <c r="EK90" i="5"/>
  <c r="EL90" i="5"/>
  <c r="EM90" i="5"/>
  <c r="EN90" i="5"/>
  <c r="EO90" i="5"/>
  <c r="EP90" i="5"/>
  <c r="EQ90" i="5"/>
  <c r="AC91" i="5"/>
  <c r="AD91" i="5"/>
  <c r="AE91" i="5"/>
  <c r="AF91" i="5"/>
  <c r="AG91" i="5"/>
  <c r="AH91" i="5"/>
  <c r="AI91" i="5"/>
  <c r="AJ91" i="5"/>
  <c r="AK91" i="5"/>
  <c r="AL91" i="5"/>
  <c r="AM91" i="5"/>
  <c r="AN91" i="5"/>
  <c r="AO91" i="5"/>
  <c r="AP91" i="5"/>
  <c r="AQ91" i="5"/>
  <c r="AR91" i="5"/>
  <c r="AS91" i="5"/>
  <c r="AT91" i="5"/>
  <c r="AU91" i="5"/>
  <c r="AV91" i="5"/>
  <c r="AW91" i="5"/>
  <c r="AX91" i="5"/>
  <c r="AY91" i="5"/>
  <c r="AZ91" i="5"/>
  <c r="BA91" i="5"/>
  <c r="BB91" i="5"/>
  <c r="BC91" i="5"/>
  <c r="BD91" i="5"/>
  <c r="BE91" i="5"/>
  <c r="BF91" i="5"/>
  <c r="BG91" i="5"/>
  <c r="BH91" i="5"/>
  <c r="BI91" i="5"/>
  <c r="BJ91" i="5"/>
  <c r="BK91" i="5"/>
  <c r="BL91" i="5"/>
  <c r="BM91" i="5"/>
  <c r="BN91" i="5"/>
  <c r="BO91" i="5"/>
  <c r="BP91" i="5"/>
  <c r="BQ91" i="5"/>
  <c r="BR91" i="5"/>
  <c r="BS91" i="5"/>
  <c r="BT91" i="5"/>
  <c r="BU91" i="5"/>
  <c r="BV91" i="5"/>
  <c r="BW91" i="5"/>
  <c r="BX91" i="5"/>
  <c r="BY91" i="5"/>
  <c r="BZ91" i="5"/>
  <c r="CA91" i="5"/>
  <c r="CB91" i="5"/>
  <c r="CC91" i="5"/>
  <c r="CD91" i="5"/>
  <c r="CE91" i="5"/>
  <c r="CF91" i="5"/>
  <c r="CG91" i="5"/>
  <c r="CH91" i="5"/>
  <c r="CI91" i="5"/>
  <c r="CJ91" i="5"/>
  <c r="CK91" i="5"/>
  <c r="CL91" i="5"/>
  <c r="CM91" i="5"/>
  <c r="CN91" i="5"/>
  <c r="CO91" i="5"/>
  <c r="CP91" i="5"/>
  <c r="CQ91" i="5"/>
  <c r="CR91" i="5"/>
  <c r="CS91" i="5"/>
  <c r="CT91" i="5"/>
  <c r="CU91" i="5"/>
  <c r="CV91" i="5"/>
  <c r="CW91" i="5"/>
  <c r="CX91" i="5"/>
  <c r="CY91" i="5"/>
  <c r="CZ91" i="5"/>
  <c r="DA91" i="5"/>
  <c r="DB91" i="5"/>
  <c r="DC91" i="5"/>
  <c r="DD91" i="5"/>
  <c r="DE91" i="5"/>
  <c r="DF91" i="5"/>
  <c r="DG91" i="5"/>
  <c r="DH91" i="5"/>
  <c r="DI91" i="5"/>
  <c r="DJ91" i="5"/>
  <c r="DK91" i="5"/>
  <c r="DL91" i="5"/>
  <c r="DM91" i="5"/>
  <c r="DN91" i="5"/>
  <c r="DO91" i="5"/>
  <c r="DP91" i="5"/>
  <c r="DQ91" i="5"/>
  <c r="DR91" i="5"/>
  <c r="DS91" i="5"/>
  <c r="DT91" i="5"/>
  <c r="DU91" i="5"/>
  <c r="DV91" i="5"/>
  <c r="DW91" i="5"/>
  <c r="DX91" i="5"/>
  <c r="DY91" i="5"/>
  <c r="DZ91" i="5"/>
  <c r="EA91" i="5"/>
  <c r="EB91" i="5"/>
  <c r="EC91" i="5"/>
  <c r="ED91" i="5"/>
  <c r="EE91" i="5"/>
  <c r="EF91" i="5"/>
  <c r="EG91" i="5"/>
  <c r="EH91" i="5"/>
  <c r="EI91" i="5"/>
  <c r="EJ91" i="5"/>
  <c r="EK91" i="5"/>
  <c r="EL91" i="5"/>
  <c r="EM91" i="5"/>
  <c r="EN91" i="5"/>
  <c r="EO91" i="5"/>
  <c r="EP91" i="5"/>
  <c r="EQ91" i="5"/>
  <c r="AX92" i="5"/>
  <c r="CD92" i="5"/>
  <c r="DJ92" i="5"/>
  <c r="EP92" i="5"/>
  <c r="BG93" i="5"/>
  <c r="BG94" i="5" s="1"/>
  <c r="BG95" i="5" s="1"/>
  <c r="CM93" i="5"/>
  <c r="CM94" i="5" s="1"/>
  <c r="CM95" i="5" s="1"/>
  <c r="DS93" i="5"/>
  <c r="DS94" i="5" s="1"/>
  <c r="DS95" i="5" s="1"/>
  <c r="C62" i="5"/>
  <c r="D62" i="5"/>
  <c r="E62" i="5"/>
  <c r="F62" i="5"/>
  <c r="G62" i="5"/>
  <c r="H62" i="5"/>
  <c r="I62" i="5"/>
  <c r="J62" i="5"/>
  <c r="J92" i="5" s="1"/>
  <c r="K62" i="5"/>
  <c r="L62" i="5"/>
  <c r="M62" i="5"/>
  <c r="N62" i="5"/>
  <c r="O62" i="5"/>
  <c r="P62" i="5"/>
  <c r="Q62" i="5"/>
  <c r="R62" i="5"/>
  <c r="R92" i="5" s="1"/>
  <c r="S62" i="5"/>
  <c r="T62" i="5"/>
  <c r="U62" i="5"/>
  <c r="V62" i="5"/>
  <c r="W62" i="5"/>
  <c r="X62" i="5"/>
  <c r="Y62" i="5"/>
  <c r="Z62" i="5"/>
  <c r="Z92" i="5" s="1"/>
  <c r="AA62" i="5"/>
  <c r="AB62" i="5"/>
  <c r="C63" i="5"/>
  <c r="D63" i="5"/>
  <c r="E63" i="5"/>
  <c r="F63" i="5"/>
  <c r="G63" i="5"/>
  <c r="H63" i="5"/>
  <c r="H93" i="5" s="1"/>
  <c r="H94" i="5" s="1"/>
  <c r="H95" i="5" s="1"/>
  <c r="I63" i="5"/>
  <c r="J63" i="5"/>
  <c r="K63" i="5"/>
  <c r="L63" i="5"/>
  <c r="M63" i="5"/>
  <c r="N63" i="5"/>
  <c r="O63" i="5"/>
  <c r="P63" i="5"/>
  <c r="P93" i="5" s="1"/>
  <c r="P94" i="5" s="1"/>
  <c r="P95" i="5" s="1"/>
  <c r="Q63" i="5"/>
  <c r="R63" i="5"/>
  <c r="S63" i="5"/>
  <c r="T63" i="5"/>
  <c r="U63" i="5"/>
  <c r="V63" i="5"/>
  <c r="W63" i="5"/>
  <c r="X63" i="5"/>
  <c r="X93" i="5" s="1"/>
  <c r="X94" i="5" s="1"/>
  <c r="X95" i="5" s="1"/>
  <c r="Y63" i="5"/>
  <c r="Z63" i="5"/>
  <c r="AA63" i="5"/>
  <c r="AB63" i="5"/>
  <c r="C64" i="5"/>
  <c r="D64" i="5"/>
  <c r="E64" i="5"/>
  <c r="F64" i="5"/>
  <c r="G64" i="5"/>
  <c r="H64" i="5"/>
  <c r="I64" i="5"/>
  <c r="J64" i="5"/>
  <c r="K64" i="5"/>
  <c r="L64" i="5"/>
  <c r="M64" i="5"/>
  <c r="N64" i="5"/>
  <c r="O64" i="5"/>
  <c r="P64" i="5"/>
  <c r="Q64" i="5"/>
  <c r="R64" i="5"/>
  <c r="S64" i="5"/>
  <c r="T64" i="5"/>
  <c r="U64" i="5"/>
  <c r="V64" i="5"/>
  <c r="W64" i="5"/>
  <c r="X64" i="5"/>
  <c r="Y64" i="5"/>
  <c r="Z64" i="5"/>
  <c r="AA64" i="5"/>
  <c r="AB64" i="5"/>
  <c r="C65" i="5"/>
  <c r="D65" i="5"/>
  <c r="E65" i="5"/>
  <c r="F65" i="5"/>
  <c r="G65" i="5"/>
  <c r="H65" i="5"/>
  <c r="I65" i="5"/>
  <c r="J65" i="5"/>
  <c r="K65" i="5"/>
  <c r="L65" i="5"/>
  <c r="M65" i="5"/>
  <c r="N65" i="5"/>
  <c r="O65" i="5"/>
  <c r="P65" i="5"/>
  <c r="Q65" i="5"/>
  <c r="R65" i="5"/>
  <c r="S65" i="5"/>
  <c r="T65" i="5"/>
  <c r="U65" i="5"/>
  <c r="V65" i="5"/>
  <c r="W65" i="5"/>
  <c r="X65" i="5"/>
  <c r="Y65" i="5"/>
  <c r="Z65" i="5"/>
  <c r="AA65" i="5"/>
  <c r="AB65" i="5"/>
  <c r="C66" i="5"/>
  <c r="D66" i="5"/>
  <c r="E66" i="5"/>
  <c r="F66" i="5"/>
  <c r="G66" i="5"/>
  <c r="H66" i="5"/>
  <c r="I66" i="5"/>
  <c r="J66" i="5"/>
  <c r="K66" i="5"/>
  <c r="L66" i="5"/>
  <c r="M66" i="5"/>
  <c r="N66" i="5"/>
  <c r="O66" i="5"/>
  <c r="P66" i="5"/>
  <c r="Q66" i="5"/>
  <c r="R66" i="5"/>
  <c r="S66" i="5"/>
  <c r="T66" i="5"/>
  <c r="U66" i="5"/>
  <c r="V66" i="5"/>
  <c r="W66" i="5"/>
  <c r="X66" i="5"/>
  <c r="Y66" i="5"/>
  <c r="Z66" i="5"/>
  <c r="AA66" i="5"/>
  <c r="AB66" i="5"/>
  <c r="C67" i="5"/>
  <c r="D67" i="5"/>
  <c r="E67" i="5"/>
  <c r="F67" i="5"/>
  <c r="G67" i="5"/>
  <c r="H67" i="5"/>
  <c r="I67" i="5"/>
  <c r="J67" i="5"/>
  <c r="K67" i="5"/>
  <c r="L67" i="5"/>
  <c r="M67" i="5"/>
  <c r="N67" i="5"/>
  <c r="O67" i="5"/>
  <c r="P67" i="5"/>
  <c r="Q67" i="5"/>
  <c r="R67" i="5"/>
  <c r="S67" i="5"/>
  <c r="T67" i="5"/>
  <c r="U67" i="5"/>
  <c r="V67" i="5"/>
  <c r="W67" i="5"/>
  <c r="X67" i="5"/>
  <c r="Y67" i="5"/>
  <c r="Z67" i="5"/>
  <c r="AA67" i="5"/>
  <c r="AB67" i="5"/>
  <c r="C68" i="5"/>
  <c r="D68" i="5"/>
  <c r="E68" i="5"/>
  <c r="F68" i="5"/>
  <c r="G68" i="5"/>
  <c r="H68" i="5"/>
  <c r="I68" i="5"/>
  <c r="J68" i="5"/>
  <c r="K68" i="5"/>
  <c r="L68" i="5"/>
  <c r="M68" i="5"/>
  <c r="N68" i="5"/>
  <c r="O68" i="5"/>
  <c r="P68" i="5"/>
  <c r="Q68" i="5"/>
  <c r="R68" i="5"/>
  <c r="S68" i="5"/>
  <c r="T68" i="5"/>
  <c r="U68" i="5"/>
  <c r="V68" i="5"/>
  <c r="W68" i="5"/>
  <c r="X68" i="5"/>
  <c r="Y68" i="5"/>
  <c r="Z68" i="5"/>
  <c r="AA68" i="5"/>
  <c r="AB68" i="5"/>
  <c r="C69" i="5"/>
  <c r="D69" i="5"/>
  <c r="E69" i="5"/>
  <c r="F69" i="5"/>
  <c r="G69" i="5"/>
  <c r="H69" i="5"/>
  <c r="I69" i="5"/>
  <c r="J69" i="5"/>
  <c r="K69" i="5"/>
  <c r="L69" i="5"/>
  <c r="M69" i="5"/>
  <c r="N69" i="5"/>
  <c r="O69" i="5"/>
  <c r="P69" i="5"/>
  <c r="Q69" i="5"/>
  <c r="R69" i="5"/>
  <c r="S69" i="5"/>
  <c r="T69" i="5"/>
  <c r="U69" i="5"/>
  <c r="V69" i="5"/>
  <c r="W69" i="5"/>
  <c r="X69" i="5"/>
  <c r="Y69" i="5"/>
  <c r="Z69" i="5"/>
  <c r="AA69" i="5"/>
  <c r="AB69" i="5"/>
  <c r="C70" i="5"/>
  <c r="D70" i="5"/>
  <c r="E70" i="5"/>
  <c r="F70" i="5"/>
  <c r="G70" i="5"/>
  <c r="H70" i="5"/>
  <c r="I70" i="5"/>
  <c r="J70" i="5"/>
  <c r="K70" i="5"/>
  <c r="L70" i="5"/>
  <c r="M70" i="5"/>
  <c r="N70" i="5"/>
  <c r="O70" i="5"/>
  <c r="P70" i="5"/>
  <c r="Q70" i="5"/>
  <c r="R70" i="5"/>
  <c r="S70" i="5"/>
  <c r="T70" i="5"/>
  <c r="U70" i="5"/>
  <c r="V70" i="5"/>
  <c r="W70" i="5"/>
  <c r="X70" i="5"/>
  <c r="Y70" i="5"/>
  <c r="Z70" i="5"/>
  <c r="AA70" i="5"/>
  <c r="AB70" i="5"/>
  <c r="C71" i="5"/>
  <c r="D71" i="5"/>
  <c r="E71" i="5"/>
  <c r="F71" i="5"/>
  <c r="G71" i="5"/>
  <c r="H71" i="5"/>
  <c r="I71" i="5"/>
  <c r="J71" i="5"/>
  <c r="K71" i="5"/>
  <c r="L71" i="5"/>
  <c r="M71" i="5"/>
  <c r="N71" i="5"/>
  <c r="O71" i="5"/>
  <c r="P71" i="5"/>
  <c r="Q71" i="5"/>
  <c r="R71" i="5"/>
  <c r="S71" i="5"/>
  <c r="T71" i="5"/>
  <c r="U71" i="5"/>
  <c r="V71" i="5"/>
  <c r="W71" i="5"/>
  <c r="X71" i="5"/>
  <c r="Y71" i="5"/>
  <c r="Z71" i="5"/>
  <c r="AA71" i="5"/>
  <c r="AB71" i="5"/>
  <c r="C72" i="5"/>
  <c r="D72" i="5"/>
  <c r="E72" i="5"/>
  <c r="F72" i="5"/>
  <c r="G72" i="5"/>
  <c r="H72" i="5"/>
  <c r="I72" i="5"/>
  <c r="J72" i="5"/>
  <c r="K72" i="5"/>
  <c r="L72" i="5"/>
  <c r="M72" i="5"/>
  <c r="N72" i="5"/>
  <c r="O72" i="5"/>
  <c r="P72" i="5"/>
  <c r="Q72" i="5"/>
  <c r="R72" i="5"/>
  <c r="S72" i="5"/>
  <c r="T72" i="5"/>
  <c r="U72" i="5"/>
  <c r="V72" i="5"/>
  <c r="W72" i="5"/>
  <c r="X72" i="5"/>
  <c r="Y72" i="5"/>
  <c r="Z72" i="5"/>
  <c r="AA72" i="5"/>
  <c r="AB72" i="5"/>
  <c r="C73" i="5"/>
  <c r="D73" i="5"/>
  <c r="D92" i="5" s="1"/>
  <c r="E73" i="5"/>
  <c r="F73" i="5"/>
  <c r="G73" i="5"/>
  <c r="H73" i="5"/>
  <c r="I73" i="5"/>
  <c r="J73" i="5"/>
  <c r="K73" i="5"/>
  <c r="L73" i="5"/>
  <c r="L92" i="5" s="1"/>
  <c r="M73" i="5"/>
  <c r="N73" i="5"/>
  <c r="O73" i="5"/>
  <c r="P73" i="5"/>
  <c r="Q73" i="5"/>
  <c r="R73" i="5"/>
  <c r="S73" i="5"/>
  <c r="T73" i="5"/>
  <c r="T92" i="5" s="1"/>
  <c r="U73" i="5"/>
  <c r="V73" i="5"/>
  <c r="W73" i="5"/>
  <c r="X73" i="5"/>
  <c r="Y73" i="5"/>
  <c r="Z73" i="5"/>
  <c r="AA73" i="5"/>
  <c r="AB73" i="5"/>
  <c r="AB92" i="5" s="1"/>
  <c r="C74" i="5"/>
  <c r="D74" i="5"/>
  <c r="E74" i="5"/>
  <c r="F74" i="5"/>
  <c r="G74" i="5"/>
  <c r="H74" i="5"/>
  <c r="I74" i="5"/>
  <c r="J74" i="5"/>
  <c r="J93" i="5" s="1"/>
  <c r="J94" i="5" s="1"/>
  <c r="J95" i="5" s="1"/>
  <c r="K74" i="5"/>
  <c r="L74" i="5"/>
  <c r="M74" i="5"/>
  <c r="N74" i="5"/>
  <c r="O74" i="5"/>
  <c r="P74" i="5"/>
  <c r="Q74" i="5"/>
  <c r="R74" i="5"/>
  <c r="R93" i="5" s="1"/>
  <c r="R94" i="5" s="1"/>
  <c r="R95" i="5" s="1"/>
  <c r="S74" i="5"/>
  <c r="T74" i="5"/>
  <c r="U74" i="5"/>
  <c r="V74" i="5"/>
  <c r="W74" i="5"/>
  <c r="X74" i="5"/>
  <c r="Y74" i="5"/>
  <c r="Z74" i="5"/>
  <c r="Z93" i="5" s="1"/>
  <c r="Z94" i="5" s="1"/>
  <c r="Z95" i="5" s="1"/>
  <c r="AA74" i="5"/>
  <c r="AB74" i="5"/>
  <c r="C75" i="5"/>
  <c r="D75" i="5"/>
  <c r="E75" i="5"/>
  <c r="F75" i="5"/>
  <c r="G75" i="5"/>
  <c r="H75" i="5"/>
  <c r="I75" i="5"/>
  <c r="J75" i="5"/>
  <c r="K75" i="5"/>
  <c r="L75" i="5"/>
  <c r="M75" i="5"/>
  <c r="N75" i="5"/>
  <c r="O75" i="5"/>
  <c r="P75" i="5"/>
  <c r="Q75" i="5"/>
  <c r="R75" i="5"/>
  <c r="S75" i="5"/>
  <c r="T75" i="5"/>
  <c r="U75" i="5"/>
  <c r="V75" i="5"/>
  <c r="W75" i="5"/>
  <c r="X75" i="5"/>
  <c r="Y75" i="5"/>
  <c r="Z75" i="5"/>
  <c r="AA75" i="5"/>
  <c r="AB75" i="5"/>
  <c r="C76" i="5"/>
  <c r="D76" i="5"/>
  <c r="E76" i="5"/>
  <c r="F76" i="5"/>
  <c r="G76" i="5"/>
  <c r="H76" i="5"/>
  <c r="I76" i="5"/>
  <c r="J76" i="5"/>
  <c r="K76" i="5"/>
  <c r="L76" i="5"/>
  <c r="M76" i="5"/>
  <c r="N76" i="5"/>
  <c r="O76" i="5"/>
  <c r="P76" i="5"/>
  <c r="Q76" i="5"/>
  <c r="R76" i="5"/>
  <c r="S76" i="5"/>
  <c r="T76" i="5"/>
  <c r="U76" i="5"/>
  <c r="V76" i="5"/>
  <c r="W76" i="5"/>
  <c r="X76" i="5"/>
  <c r="Y76" i="5"/>
  <c r="Z76" i="5"/>
  <c r="AA76" i="5"/>
  <c r="AB76" i="5"/>
  <c r="C77" i="5"/>
  <c r="D77" i="5"/>
  <c r="E77" i="5"/>
  <c r="F77" i="5"/>
  <c r="G77" i="5"/>
  <c r="H77" i="5"/>
  <c r="I77" i="5"/>
  <c r="J77" i="5"/>
  <c r="K77" i="5"/>
  <c r="L77" i="5"/>
  <c r="M77" i="5"/>
  <c r="N77" i="5"/>
  <c r="O77" i="5"/>
  <c r="P77" i="5"/>
  <c r="Q77" i="5"/>
  <c r="R77" i="5"/>
  <c r="S77" i="5"/>
  <c r="T77" i="5"/>
  <c r="U77" i="5"/>
  <c r="V77" i="5"/>
  <c r="W77" i="5"/>
  <c r="X77" i="5"/>
  <c r="Y77" i="5"/>
  <c r="Z77" i="5"/>
  <c r="AA77" i="5"/>
  <c r="AB77" i="5"/>
  <c r="C78" i="5"/>
  <c r="D78" i="5"/>
  <c r="E78" i="5"/>
  <c r="F78" i="5"/>
  <c r="G78" i="5"/>
  <c r="H78" i="5"/>
  <c r="I78" i="5"/>
  <c r="J78" i="5"/>
  <c r="K78" i="5"/>
  <c r="L78" i="5"/>
  <c r="M78" i="5"/>
  <c r="N78" i="5"/>
  <c r="O78" i="5"/>
  <c r="P78" i="5"/>
  <c r="Q78" i="5"/>
  <c r="R78" i="5"/>
  <c r="S78" i="5"/>
  <c r="T78" i="5"/>
  <c r="U78" i="5"/>
  <c r="V78" i="5"/>
  <c r="W78" i="5"/>
  <c r="X78" i="5"/>
  <c r="Y78" i="5"/>
  <c r="Z78" i="5"/>
  <c r="AA78" i="5"/>
  <c r="AB78" i="5"/>
  <c r="C79" i="5"/>
  <c r="D79" i="5"/>
  <c r="E79" i="5"/>
  <c r="E92" i="5" s="1"/>
  <c r="F79" i="5"/>
  <c r="G79" i="5"/>
  <c r="H79" i="5"/>
  <c r="I79" i="5"/>
  <c r="I92" i="5" s="1"/>
  <c r="J79" i="5"/>
  <c r="K79" i="5"/>
  <c r="L79" i="5"/>
  <c r="M79" i="5"/>
  <c r="M92" i="5" s="1"/>
  <c r="N79" i="5"/>
  <c r="O79" i="5"/>
  <c r="P79" i="5"/>
  <c r="Q79" i="5"/>
  <c r="Q92" i="5" s="1"/>
  <c r="R79" i="5"/>
  <c r="S79" i="5"/>
  <c r="T79" i="5"/>
  <c r="U79" i="5"/>
  <c r="U92" i="5" s="1"/>
  <c r="V79" i="5"/>
  <c r="W79" i="5"/>
  <c r="X79" i="5"/>
  <c r="Y79" i="5"/>
  <c r="Y92" i="5" s="1"/>
  <c r="Z79" i="5"/>
  <c r="AA79" i="5"/>
  <c r="AB79" i="5"/>
  <c r="C80" i="5"/>
  <c r="D80" i="5"/>
  <c r="E80" i="5"/>
  <c r="F80" i="5"/>
  <c r="G80" i="5"/>
  <c r="G93" i="5" s="1"/>
  <c r="G94" i="5" s="1"/>
  <c r="G95" i="5" s="1"/>
  <c r="H80" i="5"/>
  <c r="I80" i="5"/>
  <c r="J80" i="5"/>
  <c r="K80" i="5"/>
  <c r="K93" i="5" s="1"/>
  <c r="K94" i="5" s="1"/>
  <c r="K95" i="5" s="1"/>
  <c r="L80" i="5"/>
  <c r="M80" i="5"/>
  <c r="N80" i="5"/>
  <c r="O80" i="5"/>
  <c r="O93" i="5" s="1"/>
  <c r="O94" i="5" s="1"/>
  <c r="O95" i="5" s="1"/>
  <c r="P80" i="5"/>
  <c r="Q80" i="5"/>
  <c r="R80" i="5"/>
  <c r="S80" i="5"/>
  <c r="S93" i="5" s="1"/>
  <c r="S94" i="5" s="1"/>
  <c r="S95" i="5" s="1"/>
  <c r="T80" i="5"/>
  <c r="U80" i="5"/>
  <c r="V80" i="5"/>
  <c r="W80" i="5"/>
  <c r="W93" i="5" s="1"/>
  <c r="W94" i="5" s="1"/>
  <c r="W95" i="5" s="1"/>
  <c r="X80" i="5"/>
  <c r="Y80" i="5"/>
  <c r="Z80" i="5"/>
  <c r="AA80" i="5"/>
  <c r="AA93" i="5" s="1"/>
  <c r="AA94" i="5" s="1"/>
  <c r="AA95" i="5" s="1"/>
  <c r="AB80" i="5"/>
  <c r="C81" i="5"/>
  <c r="D81" i="5"/>
  <c r="E81" i="5"/>
  <c r="F81" i="5"/>
  <c r="G81" i="5"/>
  <c r="H81" i="5"/>
  <c r="I81" i="5"/>
  <c r="J81" i="5"/>
  <c r="K81" i="5"/>
  <c r="L81" i="5"/>
  <c r="M81" i="5"/>
  <c r="N81" i="5"/>
  <c r="O81" i="5"/>
  <c r="P81" i="5"/>
  <c r="Q81" i="5"/>
  <c r="R81" i="5"/>
  <c r="S81" i="5"/>
  <c r="T81" i="5"/>
  <c r="U81" i="5"/>
  <c r="V81" i="5"/>
  <c r="W81" i="5"/>
  <c r="X81" i="5"/>
  <c r="Y81" i="5"/>
  <c r="Z81" i="5"/>
  <c r="AA81" i="5"/>
  <c r="AB81" i="5"/>
  <c r="C82" i="5"/>
  <c r="D82" i="5"/>
  <c r="E82" i="5"/>
  <c r="F82" i="5"/>
  <c r="G82" i="5"/>
  <c r="H82" i="5"/>
  <c r="I82" i="5"/>
  <c r="J82" i="5"/>
  <c r="K82" i="5"/>
  <c r="L82" i="5"/>
  <c r="M82" i="5"/>
  <c r="N82" i="5"/>
  <c r="O82" i="5"/>
  <c r="P82" i="5"/>
  <c r="Q82" i="5"/>
  <c r="R82" i="5"/>
  <c r="S82" i="5"/>
  <c r="T82" i="5"/>
  <c r="U82" i="5"/>
  <c r="V82" i="5"/>
  <c r="W82" i="5"/>
  <c r="X82" i="5"/>
  <c r="Y82" i="5"/>
  <c r="Z82" i="5"/>
  <c r="AA82" i="5"/>
  <c r="AB82" i="5"/>
  <c r="C83" i="5"/>
  <c r="D83" i="5"/>
  <c r="E83" i="5"/>
  <c r="F83" i="5"/>
  <c r="G83" i="5"/>
  <c r="H83" i="5"/>
  <c r="I83" i="5"/>
  <c r="J83" i="5"/>
  <c r="K83" i="5"/>
  <c r="L83" i="5"/>
  <c r="M83" i="5"/>
  <c r="N83" i="5"/>
  <c r="O83" i="5"/>
  <c r="P83" i="5"/>
  <c r="Q83" i="5"/>
  <c r="R83" i="5"/>
  <c r="S83" i="5"/>
  <c r="T83" i="5"/>
  <c r="U83" i="5"/>
  <c r="V83" i="5"/>
  <c r="W83" i="5"/>
  <c r="X83" i="5"/>
  <c r="Y83" i="5"/>
  <c r="Z83" i="5"/>
  <c r="AA83" i="5"/>
  <c r="AB83" i="5"/>
  <c r="C84" i="5"/>
  <c r="D84" i="5"/>
  <c r="E84" i="5"/>
  <c r="F84" i="5"/>
  <c r="G84" i="5"/>
  <c r="H84" i="5"/>
  <c r="I84" i="5"/>
  <c r="J84" i="5"/>
  <c r="K84" i="5"/>
  <c r="L84" i="5"/>
  <c r="M84" i="5"/>
  <c r="N84" i="5"/>
  <c r="O84" i="5"/>
  <c r="P84" i="5"/>
  <c r="Q84" i="5"/>
  <c r="R84" i="5"/>
  <c r="S84" i="5"/>
  <c r="T84" i="5"/>
  <c r="U84" i="5"/>
  <c r="V84" i="5"/>
  <c r="W84" i="5"/>
  <c r="X84" i="5"/>
  <c r="Y84" i="5"/>
  <c r="Z84" i="5"/>
  <c r="AA84" i="5"/>
  <c r="AB84" i="5"/>
  <c r="C85" i="5"/>
  <c r="D85" i="5"/>
  <c r="E85" i="5"/>
  <c r="F85" i="5"/>
  <c r="G85" i="5"/>
  <c r="H85" i="5"/>
  <c r="I85" i="5"/>
  <c r="J85" i="5"/>
  <c r="K85" i="5"/>
  <c r="L85" i="5"/>
  <c r="M85" i="5"/>
  <c r="N85" i="5"/>
  <c r="O85" i="5"/>
  <c r="P85" i="5"/>
  <c r="Q85" i="5"/>
  <c r="R85" i="5"/>
  <c r="S85" i="5"/>
  <c r="T85" i="5"/>
  <c r="U85" i="5"/>
  <c r="V85" i="5"/>
  <c r="W85" i="5"/>
  <c r="X85" i="5"/>
  <c r="Y85" i="5"/>
  <c r="Z85" i="5"/>
  <c r="AA85" i="5"/>
  <c r="AB85" i="5"/>
  <c r="C86" i="5"/>
  <c r="D86" i="5"/>
  <c r="E86" i="5"/>
  <c r="F86" i="5"/>
  <c r="G86" i="5"/>
  <c r="H86" i="5"/>
  <c r="I86" i="5"/>
  <c r="J86" i="5"/>
  <c r="K86" i="5"/>
  <c r="K92" i="5" s="1"/>
  <c r="L86" i="5"/>
  <c r="M86" i="5"/>
  <c r="N86" i="5"/>
  <c r="O86" i="5"/>
  <c r="P86" i="5"/>
  <c r="Q86" i="5"/>
  <c r="R86" i="5"/>
  <c r="S86" i="5"/>
  <c r="S92" i="5" s="1"/>
  <c r="T86" i="5"/>
  <c r="U86" i="5"/>
  <c r="V86" i="5"/>
  <c r="W86" i="5"/>
  <c r="X86" i="5"/>
  <c r="Y86" i="5"/>
  <c r="Z86" i="5"/>
  <c r="AA86" i="5"/>
  <c r="AA92" i="5" s="1"/>
  <c r="AB86" i="5"/>
  <c r="C87" i="5"/>
  <c r="D87" i="5"/>
  <c r="E87" i="5"/>
  <c r="F87" i="5"/>
  <c r="G87" i="5"/>
  <c r="H87" i="5"/>
  <c r="I87" i="5"/>
  <c r="I93" i="5" s="1"/>
  <c r="I94" i="5" s="1"/>
  <c r="I95" i="5" s="1"/>
  <c r="J87" i="5"/>
  <c r="K87" i="5"/>
  <c r="L87" i="5"/>
  <c r="M87" i="5"/>
  <c r="N87" i="5"/>
  <c r="O87" i="5"/>
  <c r="P87" i="5"/>
  <c r="Q87" i="5"/>
  <c r="Q93" i="5" s="1"/>
  <c r="Q94" i="5" s="1"/>
  <c r="Q95" i="5" s="1"/>
  <c r="R87" i="5"/>
  <c r="S87" i="5"/>
  <c r="T87" i="5"/>
  <c r="U87" i="5"/>
  <c r="V87" i="5"/>
  <c r="W87" i="5"/>
  <c r="X87" i="5"/>
  <c r="Y87" i="5"/>
  <c r="Y93" i="5" s="1"/>
  <c r="Y94" i="5" s="1"/>
  <c r="Y95" i="5" s="1"/>
  <c r="Z87" i="5"/>
  <c r="AA87" i="5"/>
  <c r="AB87" i="5"/>
  <c r="C88" i="5"/>
  <c r="D88" i="5"/>
  <c r="E88" i="5"/>
  <c r="F88" i="5"/>
  <c r="G88" i="5"/>
  <c r="H88" i="5"/>
  <c r="I88" i="5"/>
  <c r="J88" i="5"/>
  <c r="K88" i="5"/>
  <c r="L88" i="5"/>
  <c r="M88" i="5"/>
  <c r="N88" i="5"/>
  <c r="O88" i="5"/>
  <c r="P88" i="5"/>
  <c r="P92" i="5" s="1"/>
  <c r="Q88" i="5"/>
  <c r="R88" i="5"/>
  <c r="S88" i="5"/>
  <c r="T88" i="5"/>
  <c r="U88" i="5"/>
  <c r="V88" i="5"/>
  <c r="W88" i="5"/>
  <c r="X88" i="5"/>
  <c r="Y88" i="5"/>
  <c r="Z88" i="5"/>
  <c r="AA88" i="5"/>
  <c r="AB88" i="5"/>
  <c r="C89" i="5"/>
  <c r="D89" i="5"/>
  <c r="E89" i="5"/>
  <c r="F89" i="5"/>
  <c r="F92" i="5" s="1"/>
  <c r="G89" i="5"/>
  <c r="H89" i="5"/>
  <c r="I89" i="5"/>
  <c r="J89" i="5"/>
  <c r="K89" i="5"/>
  <c r="L89" i="5"/>
  <c r="M89" i="5"/>
  <c r="N89" i="5"/>
  <c r="N92" i="5" s="1"/>
  <c r="O89" i="5"/>
  <c r="P89" i="5"/>
  <c r="Q89" i="5"/>
  <c r="R89" i="5"/>
  <c r="S89" i="5"/>
  <c r="T89" i="5"/>
  <c r="U89" i="5"/>
  <c r="V89" i="5"/>
  <c r="V92" i="5" s="1"/>
  <c r="W89" i="5"/>
  <c r="X89" i="5"/>
  <c r="Y89" i="5"/>
  <c r="Z89" i="5"/>
  <c r="AA89" i="5"/>
  <c r="AB89" i="5"/>
  <c r="C90" i="5"/>
  <c r="D90" i="5"/>
  <c r="D93" i="5" s="1"/>
  <c r="D94" i="5" s="1"/>
  <c r="D95" i="5" s="1"/>
  <c r="E90" i="5"/>
  <c r="F90" i="5"/>
  <c r="G90" i="5"/>
  <c r="H90" i="5"/>
  <c r="I90" i="5"/>
  <c r="J90" i="5"/>
  <c r="K90" i="5"/>
  <c r="L90" i="5"/>
  <c r="L93" i="5" s="1"/>
  <c r="L94" i="5" s="1"/>
  <c r="L95" i="5" s="1"/>
  <c r="M90" i="5"/>
  <c r="N90" i="5"/>
  <c r="O90" i="5"/>
  <c r="P90" i="5"/>
  <c r="Q90" i="5"/>
  <c r="R90" i="5"/>
  <c r="S90" i="5"/>
  <c r="T90" i="5"/>
  <c r="T93" i="5" s="1"/>
  <c r="T94" i="5" s="1"/>
  <c r="T95" i="5" s="1"/>
  <c r="U90" i="5"/>
  <c r="V90" i="5"/>
  <c r="W90" i="5"/>
  <c r="X90" i="5"/>
  <c r="Y90" i="5"/>
  <c r="Z90" i="5"/>
  <c r="AA90" i="5"/>
  <c r="AB90" i="5"/>
  <c r="AB93" i="5" s="1"/>
  <c r="AB94" i="5" s="1"/>
  <c r="AB95" i="5" s="1"/>
  <c r="C91" i="5"/>
  <c r="D91" i="5"/>
  <c r="E91" i="5"/>
  <c r="F91" i="5"/>
  <c r="G91" i="5"/>
  <c r="H91" i="5"/>
  <c r="I91" i="5"/>
  <c r="J91" i="5"/>
  <c r="K91" i="5"/>
  <c r="L91" i="5"/>
  <c r="M91" i="5"/>
  <c r="N91" i="5"/>
  <c r="O91" i="5"/>
  <c r="P91" i="5"/>
  <c r="Q91" i="5"/>
  <c r="R91" i="5"/>
  <c r="S91" i="5"/>
  <c r="T91" i="5"/>
  <c r="U91" i="5"/>
  <c r="V91" i="5"/>
  <c r="W91" i="5"/>
  <c r="X91" i="5"/>
  <c r="Y91" i="5"/>
  <c r="Z91" i="5"/>
  <c r="AA91" i="5"/>
  <c r="AB91" i="5"/>
  <c r="G92" i="5"/>
  <c r="H92" i="5"/>
  <c r="O92" i="5"/>
  <c r="W92" i="5"/>
  <c r="X92" i="5"/>
  <c r="E93" i="5"/>
  <c r="E94" i="5" s="1"/>
  <c r="E95" i="5" s="1"/>
  <c r="F93" i="5"/>
  <c r="F94" i="5" s="1"/>
  <c r="F95" i="5" s="1"/>
  <c r="M93" i="5"/>
  <c r="M94" i="5" s="1"/>
  <c r="M95" i="5" s="1"/>
  <c r="N93" i="5"/>
  <c r="N94" i="5" s="1"/>
  <c r="N95" i="5" s="1"/>
  <c r="U93" i="5"/>
  <c r="U94" i="5" s="1"/>
  <c r="U95" i="5" s="1"/>
  <c r="V93" i="5"/>
  <c r="V94" i="5" s="1"/>
  <c r="V95" i="5" s="1"/>
  <c r="B62" i="5"/>
  <c r="B91" i="5"/>
  <c r="B90" i="5"/>
  <c r="B89" i="5"/>
  <c r="B88" i="5"/>
  <c r="B87" i="5"/>
  <c r="B86" i="5"/>
  <c r="B85" i="5"/>
  <c r="B84" i="5"/>
  <c r="B83" i="5"/>
  <c r="B82" i="5"/>
  <c r="B81" i="5"/>
  <c r="B80" i="5"/>
  <c r="B79" i="5"/>
  <c r="B78" i="5"/>
  <c r="B76" i="5"/>
  <c r="B75" i="5"/>
  <c r="B74" i="5"/>
  <c r="B73" i="5"/>
  <c r="B72" i="5"/>
  <c r="B71" i="5"/>
  <c r="B70" i="5"/>
  <c r="B69" i="5"/>
  <c r="B68" i="5"/>
  <c r="B67" i="5"/>
  <c r="B66" i="5"/>
  <c r="B65" i="5"/>
  <c r="B64" i="5"/>
  <c r="B63" i="5"/>
  <c r="B77" i="5"/>
  <c r="C93" i="5" l="1"/>
  <c r="C94" i="5" s="1"/>
  <c r="C95" i="5" s="1"/>
  <c r="C32" i="5" s="1"/>
  <c r="C92" i="5"/>
  <c r="EA92" i="5"/>
  <c r="CM92" i="5"/>
  <c r="AY92" i="5"/>
  <c r="DZ93" i="5"/>
  <c r="DZ94" i="5" s="1"/>
  <c r="DZ95" i="5" s="1"/>
  <c r="CD93" i="5"/>
  <c r="CD94" i="5" s="1"/>
  <c r="CD95" i="5" s="1"/>
  <c r="BF93" i="5"/>
  <c r="BF94" i="5" s="1"/>
  <c r="BF95" i="5" s="1"/>
  <c r="DY93" i="5"/>
  <c r="DY94" i="5" s="1"/>
  <c r="DY95" i="5" s="1"/>
  <c r="DY92" i="5"/>
  <c r="CC93" i="5"/>
  <c r="CC94" i="5" s="1"/>
  <c r="CC95" i="5" s="1"/>
  <c r="CC92" i="5"/>
  <c r="AW93" i="5"/>
  <c r="AW94" i="5" s="1"/>
  <c r="AW95" i="5" s="1"/>
  <c r="AW92" i="5"/>
  <c r="DX93" i="5"/>
  <c r="DX94" i="5" s="1"/>
  <c r="DX95" i="5" s="1"/>
  <c r="DX92" i="5"/>
  <c r="CB93" i="5"/>
  <c r="CB94" i="5" s="1"/>
  <c r="CB95" i="5" s="1"/>
  <c r="CB92" i="5"/>
  <c r="AV93" i="5"/>
  <c r="AV94" i="5" s="1"/>
  <c r="AV95" i="5" s="1"/>
  <c r="AV92" i="5"/>
  <c r="DW92" i="5"/>
  <c r="CI92" i="5"/>
  <c r="AM92" i="5"/>
  <c r="DN93" i="5"/>
  <c r="DN94" i="5" s="1"/>
  <c r="DN95" i="5" s="1"/>
  <c r="BZ93" i="5"/>
  <c r="BZ94" i="5" s="1"/>
  <c r="BZ95" i="5" s="1"/>
  <c r="BB93" i="5"/>
  <c r="BB94" i="5" s="1"/>
  <c r="BB95" i="5" s="1"/>
  <c r="DU93" i="5"/>
  <c r="DU94" i="5" s="1"/>
  <c r="DU95" i="5" s="1"/>
  <c r="DU92" i="5"/>
  <c r="CG93" i="5"/>
  <c r="CG94" i="5" s="1"/>
  <c r="CG95" i="5" s="1"/>
  <c r="CG92" i="5"/>
  <c r="BA93" i="5"/>
  <c r="BA94" i="5" s="1"/>
  <c r="BA95" i="5" s="1"/>
  <c r="BA92" i="5"/>
  <c r="EB93" i="5"/>
  <c r="EB94" i="5" s="1"/>
  <c r="EB95" i="5" s="1"/>
  <c r="EB92" i="5"/>
  <c r="DL93" i="5"/>
  <c r="DL94" i="5" s="1"/>
  <c r="DL95" i="5" s="1"/>
  <c r="DL92" i="5"/>
  <c r="CF93" i="5"/>
  <c r="CF94" i="5" s="1"/>
  <c r="CF95" i="5" s="1"/>
  <c r="CF92" i="5"/>
  <c r="AZ93" i="5"/>
  <c r="AZ94" i="5" s="1"/>
  <c r="AZ95" i="5" s="1"/>
  <c r="CI93" i="5"/>
  <c r="CI94" i="5" s="1"/>
  <c r="CI95" i="5" s="1"/>
  <c r="AY93" i="5"/>
  <c r="AY94" i="5" s="1"/>
  <c r="AY95" i="5" s="1"/>
  <c r="DK92" i="5"/>
  <c r="BG92" i="5"/>
  <c r="DR93" i="5"/>
  <c r="DR94" i="5" s="1"/>
  <c r="DR95" i="5" s="1"/>
  <c r="AH93" i="5"/>
  <c r="AH94" i="5" s="1"/>
  <c r="AH95" i="5" s="1"/>
  <c r="CS93" i="5"/>
  <c r="CS94" i="5" s="1"/>
  <c r="CS95" i="5" s="1"/>
  <c r="CS92" i="5"/>
  <c r="AO93" i="5"/>
  <c r="AO94" i="5" s="1"/>
  <c r="AO95" i="5" s="1"/>
  <c r="AO92" i="5"/>
  <c r="CR93" i="5"/>
  <c r="CR94" i="5" s="1"/>
  <c r="CR95" i="5" s="1"/>
  <c r="CR92" i="5"/>
  <c r="EE92" i="5"/>
  <c r="CA92" i="5"/>
  <c r="DV93" i="5"/>
  <c r="DV94" i="5" s="1"/>
  <c r="DV95" i="5" s="1"/>
  <c r="BR93" i="5"/>
  <c r="BR94" i="5" s="1"/>
  <c r="BR95" i="5" s="1"/>
  <c r="EK93" i="5"/>
  <c r="EK94" i="5" s="1"/>
  <c r="EK95" i="5" s="1"/>
  <c r="EK92" i="5"/>
  <c r="BQ93" i="5"/>
  <c r="BQ94" i="5" s="1"/>
  <c r="BQ95" i="5" s="1"/>
  <c r="BQ92" i="5"/>
  <c r="BP93" i="5"/>
  <c r="BP94" i="5" s="1"/>
  <c r="BP95" i="5" s="1"/>
  <c r="BZ92" i="5"/>
  <c r="CA93" i="5"/>
  <c r="CA94" i="5" s="1"/>
  <c r="CA95" i="5" s="1"/>
  <c r="BR92" i="5"/>
  <c r="DS92" i="5"/>
  <c r="BW92" i="5"/>
  <c r="EP93" i="5"/>
  <c r="EP94" i="5" s="1"/>
  <c r="EP95" i="5" s="1"/>
  <c r="DB93" i="5"/>
  <c r="DB94" i="5" s="1"/>
  <c r="DB95" i="5" s="1"/>
  <c r="BN93" i="5"/>
  <c r="BN94" i="5" s="1"/>
  <c r="BN95" i="5" s="1"/>
  <c r="EO93" i="5"/>
  <c r="EO94" i="5" s="1"/>
  <c r="EO95" i="5" s="1"/>
  <c r="EO92" i="5"/>
  <c r="DA93" i="5"/>
  <c r="DA94" i="5" s="1"/>
  <c r="DA95" i="5" s="1"/>
  <c r="DA92" i="5"/>
  <c r="BM93" i="5"/>
  <c r="BM94" i="5" s="1"/>
  <c r="BM95" i="5" s="1"/>
  <c r="BM92" i="5"/>
  <c r="EF93" i="5"/>
  <c r="EF94" i="5" s="1"/>
  <c r="EF95" i="5" s="1"/>
  <c r="EF92" i="5"/>
  <c r="CZ93" i="5"/>
  <c r="CZ94" i="5" s="1"/>
  <c r="CZ95" i="5" s="1"/>
  <c r="CZ92" i="5"/>
  <c r="BL93" i="5"/>
  <c r="BL94" i="5" s="1"/>
  <c r="BL95" i="5" s="1"/>
  <c r="BL92" i="5"/>
  <c r="AN93" i="5"/>
  <c r="AN94" i="5" s="1"/>
  <c r="AN95" i="5" s="1"/>
  <c r="AN92" i="5"/>
  <c r="DG92" i="5"/>
  <c r="BC92" i="5"/>
  <c r="ED93" i="5"/>
  <c r="ED94" i="5" s="1"/>
  <c r="ED95" i="5" s="1"/>
  <c r="CH93" i="5"/>
  <c r="CH94" i="5" s="1"/>
  <c r="CH95" i="5" s="1"/>
  <c r="AD93" i="5"/>
  <c r="AD94" i="5" s="1"/>
  <c r="AD95" i="5" s="1"/>
  <c r="DE93" i="5"/>
  <c r="DE94" i="5" s="1"/>
  <c r="DE95" i="5" s="1"/>
  <c r="DE92" i="5"/>
  <c r="AC93" i="5"/>
  <c r="AC94" i="5" s="1"/>
  <c r="AC95" i="5" s="1"/>
  <c r="AC92" i="5"/>
  <c r="BX93" i="5"/>
  <c r="BX94" i="5" s="1"/>
  <c r="BX95" i="5" s="1"/>
  <c r="BW93" i="5"/>
  <c r="BW94" i="5" s="1"/>
  <c r="BW95" i="5" s="1"/>
  <c r="DZ92" i="5"/>
  <c r="BN92" i="5"/>
  <c r="AH92" i="5"/>
  <c r="EQ92" i="5"/>
  <c r="CU92" i="5"/>
  <c r="AQ92" i="5"/>
  <c r="DJ93" i="5"/>
  <c r="DJ94" i="5" s="1"/>
  <c r="DJ95" i="5" s="1"/>
  <c r="BV93" i="5"/>
  <c r="BV94" i="5" s="1"/>
  <c r="BV95" i="5" s="1"/>
  <c r="EG93" i="5"/>
  <c r="EG94" i="5" s="1"/>
  <c r="EG95" i="5" s="1"/>
  <c r="EG92" i="5"/>
  <c r="CK93" i="5"/>
  <c r="CK94" i="5" s="1"/>
  <c r="CK95" i="5" s="1"/>
  <c r="CK92" i="5"/>
  <c r="EN93" i="5"/>
  <c r="EN94" i="5" s="1"/>
  <c r="EN95" i="5" s="1"/>
  <c r="EN92" i="5"/>
  <c r="CJ93" i="5"/>
  <c r="CJ94" i="5" s="1"/>
  <c r="CJ95" i="5" s="1"/>
  <c r="CJ92" i="5"/>
  <c r="EM92" i="5"/>
  <c r="CQ92" i="5"/>
  <c r="AU92" i="5"/>
  <c r="DF93" i="5"/>
  <c r="DF94" i="5" s="1"/>
  <c r="DF95" i="5" s="1"/>
  <c r="BJ93" i="5"/>
  <c r="BJ94" i="5" s="1"/>
  <c r="BJ95" i="5" s="1"/>
  <c r="EC93" i="5"/>
  <c r="EC94" i="5" s="1"/>
  <c r="EC95" i="5" s="1"/>
  <c r="EC92" i="5"/>
  <c r="CW93" i="5"/>
  <c r="CW94" i="5" s="1"/>
  <c r="CW95" i="5" s="1"/>
  <c r="CW92" i="5"/>
  <c r="AS93" i="5"/>
  <c r="AS94" i="5" s="1"/>
  <c r="AS95" i="5" s="1"/>
  <c r="AS92" i="5"/>
  <c r="DD93" i="5"/>
  <c r="DD94" i="5" s="1"/>
  <c r="DD95" i="5" s="1"/>
  <c r="DD92" i="5"/>
  <c r="AJ93" i="5"/>
  <c r="AJ94" i="5" s="1"/>
  <c r="AJ95" i="5" s="1"/>
  <c r="EE93" i="5"/>
  <c r="EE94" i="5" s="1"/>
  <c r="EE95" i="5" s="1"/>
  <c r="AM93" i="5"/>
  <c r="AM94" i="5" s="1"/>
  <c r="AM95" i="5" s="1"/>
  <c r="DV92" i="5"/>
  <c r="AD92" i="5"/>
  <c r="DC92" i="5"/>
  <c r="BO92" i="5"/>
  <c r="EH93" i="5"/>
  <c r="EH94" i="5" s="1"/>
  <c r="EH95" i="5" s="1"/>
  <c r="CL93" i="5"/>
  <c r="CL94" i="5" s="1"/>
  <c r="CL95" i="5" s="1"/>
  <c r="AP93" i="5"/>
  <c r="AP94" i="5" s="1"/>
  <c r="AP95" i="5" s="1"/>
  <c r="DQ93" i="5"/>
  <c r="DQ94" i="5" s="1"/>
  <c r="DQ95" i="5" s="1"/>
  <c r="DQ92" i="5"/>
  <c r="BU93" i="5"/>
  <c r="BU94" i="5" s="1"/>
  <c r="BU95" i="5" s="1"/>
  <c r="BU92" i="5"/>
  <c r="AG93" i="5"/>
  <c r="AG94" i="5" s="1"/>
  <c r="AG95" i="5" s="1"/>
  <c r="AG92" i="5"/>
  <c r="DH93" i="5"/>
  <c r="DH94" i="5" s="1"/>
  <c r="DH95" i="5" s="1"/>
  <c r="DH92" i="5"/>
  <c r="BT93" i="5"/>
  <c r="BT94" i="5" s="1"/>
  <c r="BT95" i="5" s="1"/>
  <c r="BT92" i="5"/>
  <c r="AF93" i="5"/>
  <c r="AF94" i="5" s="1"/>
  <c r="AF95" i="5" s="1"/>
  <c r="AF92" i="5"/>
  <c r="CY92" i="5"/>
  <c r="BK92" i="5"/>
  <c r="EL93" i="5"/>
  <c r="EL94" i="5" s="1"/>
  <c r="EL95" i="5" s="1"/>
  <c r="CP93" i="5"/>
  <c r="CP94" i="5" s="1"/>
  <c r="CP95" i="5" s="1"/>
  <c r="AT93" i="5"/>
  <c r="AT94" i="5" s="1"/>
  <c r="AT95" i="5" s="1"/>
  <c r="DM93" i="5"/>
  <c r="DM94" i="5" s="1"/>
  <c r="DM95" i="5" s="1"/>
  <c r="DM92" i="5"/>
  <c r="BY93" i="5"/>
  <c r="BY94" i="5" s="1"/>
  <c r="BY95" i="5" s="1"/>
  <c r="BY92" i="5"/>
  <c r="BI93" i="5"/>
  <c r="BI94" i="5" s="1"/>
  <c r="BI95" i="5" s="1"/>
  <c r="BI92" i="5"/>
  <c r="EJ93" i="5"/>
  <c r="EJ94" i="5" s="1"/>
  <c r="EJ95" i="5" s="1"/>
  <c r="EJ92" i="5"/>
  <c r="DT93" i="5"/>
  <c r="DT94" i="5" s="1"/>
  <c r="DT95" i="5" s="1"/>
  <c r="DT92" i="5"/>
  <c r="CN93" i="5"/>
  <c r="CN94" i="5" s="1"/>
  <c r="CN95" i="5" s="1"/>
  <c r="CN92" i="5"/>
  <c r="BH93" i="5"/>
  <c r="BH94" i="5" s="1"/>
  <c r="BH95" i="5" s="1"/>
  <c r="CY93" i="5"/>
  <c r="CY94" i="5" s="1"/>
  <c r="CY95" i="5" s="1"/>
  <c r="BJ92" i="5"/>
  <c r="EA93" i="5"/>
  <c r="EA94" i="5" s="1"/>
  <c r="EA95" i="5" s="1"/>
  <c r="CU93" i="5"/>
  <c r="CU94" i="5" s="1"/>
  <c r="CU95" i="5" s="1"/>
  <c r="BO93" i="5"/>
  <c r="BO94" i="5" s="1"/>
  <c r="BO95" i="5" s="1"/>
  <c r="DR92" i="5"/>
  <c r="CL92" i="5"/>
  <c r="BF92" i="5"/>
  <c r="EI92" i="5"/>
  <c r="CE92" i="5"/>
  <c r="AI92" i="5"/>
  <c r="CT93" i="5"/>
  <c r="CT94" i="5" s="1"/>
  <c r="CT95" i="5" s="1"/>
  <c r="AX93" i="5"/>
  <c r="AX94" i="5" s="1"/>
  <c r="AX95" i="5" s="1"/>
  <c r="DI93" i="5"/>
  <c r="DI94" i="5" s="1"/>
  <c r="DI95" i="5" s="1"/>
  <c r="DI92" i="5"/>
  <c r="BE93" i="5"/>
  <c r="BE94" i="5" s="1"/>
  <c r="BE95" i="5" s="1"/>
  <c r="BE92" i="5"/>
  <c r="DP93" i="5"/>
  <c r="DP94" i="5" s="1"/>
  <c r="DP95" i="5" s="1"/>
  <c r="DP92" i="5"/>
  <c r="BD93" i="5"/>
  <c r="BD94" i="5" s="1"/>
  <c r="BD95" i="5" s="1"/>
  <c r="BD92" i="5"/>
  <c r="DO92" i="5"/>
  <c r="BS92" i="5"/>
  <c r="AE92" i="5"/>
  <c r="CX93" i="5"/>
  <c r="CX94" i="5" s="1"/>
  <c r="CX95" i="5" s="1"/>
  <c r="AL93" i="5"/>
  <c r="AL94" i="5" s="1"/>
  <c r="AL95" i="5" s="1"/>
  <c r="CO93" i="5"/>
  <c r="CO94" i="5" s="1"/>
  <c r="CO95" i="5" s="1"/>
  <c r="CO92" i="5"/>
  <c r="AK93" i="5"/>
  <c r="AK94" i="5" s="1"/>
  <c r="AK95" i="5" s="1"/>
  <c r="AK92" i="5"/>
  <c r="CV93" i="5"/>
  <c r="CV94" i="5" s="1"/>
  <c r="CV95" i="5" s="1"/>
  <c r="CV92" i="5"/>
  <c r="AR93" i="5"/>
  <c r="AR94" i="5" s="1"/>
  <c r="AR95" i="5" s="1"/>
  <c r="DW93" i="5"/>
  <c r="DW94" i="5" s="1"/>
  <c r="DW95" i="5" s="1"/>
  <c r="CQ93" i="5"/>
  <c r="CQ94" i="5" s="1"/>
  <c r="CQ95" i="5" s="1"/>
  <c r="BK93" i="5"/>
  <c r="BK94" i="5" s="1"/>
  <c r="BK95" i="5" s="1"/>
  <c r="AE93" i="5"/>
  <c r="AE94" i="5" s="1"/>
  <c r="AE95" i="5" s="1"/>
  <c r="DN92" i="5"/>
  <c r="CH92" i="5"/>
  <c r="BB92" i="5"/>
  <c r="AR92" i="5"/>
  <c r="BX92" i="5"/>
  <c r="BP92" i="5"/>
  <c r="BH92" i="5"/>
  <c r="AZ92" i="5"/>
  <c r="AJ92" i="5"/>
  <c r="B93" i="5"/>
  <c r="B94" i="5" s="1"/>
  <c r="B95" i="5" s="1"/>
  <c r="B32" i="5" s="1"/>
  <c r="B92" i="5"/>
  <c r="B62" i="2"/>
  <c r="C62" i="2"/>
  <c r="D62" i="2"/>
  <c r="E62" i="2"/>
  <c r="F62" i="2"/>
  <c r="G62" i="2"/>
  <c r="H62" i="2"/>
  <c r="I62" i="2"/>
  <c r="J62" i="2"/>
  <c r="K62" i="2"/>
  <c r="L62" i="2"/>
  <c r="M62" i="2"/>
  <c r="N62" i="2"/>
  <c r="O62" i="2"/>
  <c r="P62" i="2"/>
  <c r="Q62" i="2"/>
  <c r="R62" i="2"/>
  <c r="S62" i="2"/>
  <c r="T62" i="2"/>
  <c r="U62" i="2"/>
  <c r="V62" i="2"/>
  <c r="W62" i="2"/>
  <c r="X62" i="2"/>
  <c r="Y62" i="2"/>
  <c r="Z62" i="2"/>
  <c r="AA62" i="2"/>
  <c r="AB62" i="2"/>
  <c r="AC62" i="2"/>
  <c r="AD62" i="2"/>
  <c r="AE62" i="2"/>
  <c r="AF62" i="2"/>
  <c r="AG62" i="2"/>
  <c r="AH62" i="2"/>
  <c r="AI62" i="2"/>
  <c r="AJ62" i="2"/>
  <c r="AK62" i="2"/>
  <c r="AL62" i="2"/>
  <c r="AM62" i="2"/>
  <c r="AN62" i="2"/>
  <c r="AO62" i="2"/>
  <c r="AP62" i="2"/>
  <c r="AQ62" i="2"/>
  <c r="AR62" i="2"/>
  <c r="AS62" i="2"/>
  <c r="AT62" i="2"/>
  <c r="AU62" i="2"/>
  <c r="AV62" i="2"/>
  <c r="AW62" i="2"/>
  <c r="AX62" i="2"/>
  <c r="AY62" i="2"/>
  <c r="AZ62" i="2"/>
  <c r="BA62" i="2"/>
  <c r="BB62" i="2"/>
  <c r="BC62" i="2"/>
  <c r="BD62" i="2"/>
  <c r="BE62" i="2"/>
  <c r="BF62" i="2"/>
  <c r="BG62" i="2"/>
  <c r="BH62" i="2"/>
  <c r="BI62" i="2"/>
  <c r="BJ62" i="2"/>
  <c r="BK62" i="2"/>
  <c r="BL62" i="2"/>
  <c r="BM62" i="2"/>
  <c r="BN62" i="2"/>
  <c r="BO62" i="2"/>
  <c r="BP62" i="2"/>
  <c r="BQ62" i="2"/>
  <c r="BR62" i="2"/>
  <c r="BS62" i="2"/>
  <c r="BT62" i="2"/>
  <c r="BU62" i="2"/>
  <c r="BV62" i="2"/>
  <c r="BW62" i="2"/>
  <c r="BX62" i="2"/>
  <c r="BY62" i="2"/>
  <c r="BZ62" i="2"/>
  <c r="CA62" i="2"/>
  <c r="CB62" i="2"/>
  <c r="C63" i="2"/>
  <c r="D63" i="2"/>
  <c r="E63" i="2"/>
  <c r="F63" i="2"/>
  <c r="G63" i="2"/>
  <c r="H63" i="2"/>
  <c r="I63" i="2"/>
  <c r="J63" i="2"/>
  <c r="K63" i="2"/>
  <c r="L63" i="2"/>
  <c r="M63" i="2"/>
  <c r="N63" i="2"/>
  <c r="O63"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BC63" i="2"/>
  <c r="BD63" i="2"/>
  <c r="BE63" i="2"/>
  <c r="BF63" i="2"/>
  <c r="BG63" i="2"/>
  <c r="BH63" i="2"/>
  <c r="BI63" i="2"/>
  <c r="BJ63" i="2"/>
  <c r="BK63" i="2"/>
  <c r="BL63" i="2"/>
  <c r="BM63" i="2"/>
  <c r="BN63" i="2"/>
  <c r="BO63" i="2"/>
  <c r="BP63" i="2"/>
  <c r="BQ63" i="2"/>
  <c r="BR63" i="2"/>
  <c r="BS63" i="2"/>
  <c r="BT63" i="2"/>
  <c r="BU63" i="2"/>
  <c r="BV63" i="2"/>
  <c r="BW63" i="2"/>
  <c r="BX63" i="2"/>
  <c r="BY63" i="2"/>
  <c r="BZ63" i="2"/>
  <c r="CA63" i="2"/>
  <c r="CB63" i="2"/>
  <c r="C64" i="2"/>
  <c r="D64" i="2"/>
  <c r="E64" i="2"/>
  <c r="F64" i="2"/>
  <c r="G64" i="2"/>
  <c r="H64" i="2"/>
  <c r="I64" i="2"/>
  <c r="J64" i="2"/>
  <c r="K64" i="2"/>
  <c r="L64" i="2"/>
  <c r="M64" i="2"/>
  <c r="N64" i="2"/>
  <c r="O64" i="2"/>
  <c r="P64" i="2"/>
  <c r="Q64" i="2"/>
  <c r="R64" i="2"/>
  <c r="S64" i="2"/>
  <c r="T64" i="2"/>
  <c r="U64" i="2"/>
  <c r="V64" i="2"/>
  <c r="W64" i="2"/>
  <c r="X64" i="2"/>
  <c r="Y64" i="2"/>
  <c r="Z64" i="2"/>
  <c r="AA64" i="2"/>
  <c r="AB64" i="2"/>
  <c r="AC64" i="2"/>
  <c r="AD64" i="2"/>
  <c r="AE64" i="2"/>
  <c r="AF64" i="2"/>
  <c r="AG64" i="2"/>
  <c r="AH64" i="2"/>
  <c r="AI64" i="2"/>
  <c r="AJ64" i="2"/>
  <c r="AK64" i="2"/>
  <c r="AL64" i="2"/>
  <c r="AM64" i="2"/>
  <c r="AN64" i="2"/>
  <c r="AO64" i="2"/>
  <c r="AP64" i="2"/>
  <c r="AQ64" i="2"/>
  <c r="AR64" i="2"/>
  <c r="AS64" i="2"/>
  <c r="AT64" i="2"/>
  <c r="AU64" i="2"/>
  <c r="AV64" i="2"/>
  <c r="AW64" i="2"/>
  <c r="AX64" i="2"/>
  <c r="AY64" i="2"/>
  <c r="AZ64" i="2"/>
  <c r="BA64" i="2"/>
  <c r="BB64" i="2"/>
  <c r="BC64" i="2"/>
  <c r="BD64" i="2"/>
  <c r="BE64" i="2"/>
  <c r="BF64" i="2"/>
  <c r="BG64" i="2"/>
  <c r="BH64" i="2"/>
  <c r="BI64" i="2"/>
  <c r="BJ64" i="2"/>
  <c r="BK64" i="2"/>
  <c r="BL64" i="2"/>
  <c r="BM64" i="2"/>
  <c r="BN64" i="2"/>
  <c r="BO64" i="2"/>
  <c r="BP64" i="2"/>
  <c r="BQ64" i="2"/>
  <c r="BR64" i="2"/>
  <c r="BS64" i="2"/>
  <c r="BT64" i="2"/>
  <c r="BU64" i="2"/>
  <c r="BV64" i="2"/>
  <c r="BW64" i="2"/>
  <c r="BX64" i="2"/>
  <c r="BY64" i="2"/>
  <c r="BZ64" i="2"/>
  <c r="CA64" i="2"/>
  <c r="CB64" i="2"/>
  <c r="C65" i="2"/>
  <c r="D65" i="2"/>
  <c r="E65" i="2"/>
  <c r="F65" i="2"/>
  <c r="G65" i="2"/>
  <c r="H65" i="2"/>
  <c r="I65" i="2"/>
  <c r="J65" i="2"/>
  <c r="K65" i="2"/>
  <c r="L65" i="2"/>
  <c r="M65" i="2"/>
  <c r="N65" i="2"/>
  <c r="O65" i="2"/>
  <c r="P65" i="2"/>
  <c r="Q65" i="2"/>
  <c r="R65" i="2"/>
  <c r="S65" i="2"/>
  <c r="T65" i="2"/>
  <c r="U65" i="2"/>
  <c r="V65" i="2"/>
  <c r="W65" i="2"/>
  <c r="X65" i="2"/>
  <c r="Y65" i="2"/>
  <c r="Z65" i="2"/>
  <c r="AA65" i="2"/>
  <c r="AB65" i="2"/>
  <c r="AC65" i="2"/>
  <c r="AD65" i="2"/>
  <c r="AE65" i="2"/>
  <c r="AF65" i="2"/>
  <c r="AG65" i="2"/>
  <c r="AH65" i="2"/>
  <c r="AI65" i="2"/>
  <c r="AJ65" i="2"/>
  <c r="AK65" i="2"/>
  <c r="AL65" i="2"/>
  <c r="AM65" i="2"/>
  <c r="AN65" i="2"/>
  <c r="AO65" i="2"/>
  <c r="AP65" i="2"/>
  <c r="AQ65" i="2"/>
  <c r="AR65" i="2"/>
  <c r="AS65" i="2"/>
  <c r="AT65" i="2"/>
  <c r="AU65" i="2"/>
  <c r="AV65" i="2"/>
  <c r="AW65" i="2"/>
  <c r="AX65" i="2"/>
  <c r="AY65" i="2"/>
  <c r="AZ65" i="2"/>
  <c r="BA65" i="2"/>
  <c r="BB65" i="2"/>
  <c r="BC65" i="2"/>
  <c r="BD65" i="2"/>
  <c r="BE65" i="2"/>
  <c r="BF65" i="2"/>
  <c r="BG65" i="2"/>
  <c r="BH65" i="2"/>
  <c r="BI65" i="2"/>
  <c r="BJ65" i="2"/>
  <c r="BK65" i="2"/>
  <c r="BL65" i="2"/>
  <c r="BM65" i="2"/>
  <c r="BN65" i="2"/>
  <c r="BO65" i="2"/>
  <c r="BP65" i="2"/>
  <c r="BQ65" i="2"/>
  <c r="BR65" i="2"/>
  <c r="BS65" i="2"/>
  <c r="BT65" i="2"/>
  <c r="BU65" i="2"/>
  <c r="BV65" i="2"/>
  <c r="BW65" i="2"/>
  <c r="BX65" i="2"/>
  <c r="BY65" i="2"/>
  <c r="BZ65" i="2"/>
  <c r="CA65" i="2"/>
  <c r="CB65" i="2"/>
  <c r="C66" i="2"/>
  <c r="D66" i="2"/>
  <c r="E66" i="2"/>
  <c r="F66" i="2"/>
  <c r="G66" i="2"/>
  <c r="H66" i="2"/>
  <c r="I66" i="2"/>
  <c r="J66" i="2"/>
  <c r="K66" i="2"/>
  <c r="L66" i="2"/>
  <c r="M66" i="2"/>
  <c r="N66" i="2"/>
  <c r="O66" i="2"/>
  <c r="P66" i="2"/>
  <c r="Q66" i="2"/>
  <c r="R66" i="2"/>
  <c r="S66" i="2"/>
  <c r="T66" i="2"/>
  <c r="U66" i="2"/>
  <c r="V66" i="2"/>
  <c r="W66" i="2"/>
  <c r="X66" i="2"/>
  <c r="Y66" i="2"/>
  <c r="Z66" i="2"/>
  <c r="AA66" i="2"/>
  <c r="AB66" i="2"/>
  <c r="AC66" i="2"/>
  <c r="AD66" i="2"/>
  <c r="AE66" i="2"/>
  <c r="AF66" i="2"/>
  <c r="AG66" i="2"/>
  <c r="AH66" i="2"/>
  <c r="AI66" i="2"/>
  <c r="AJ66" i="2"/>
  <c r="AK66" i="2"/>
  <c r="AL66" i="2"/>
  <c r="AM66" i="2"/>
  <c r="AN66" i="2"/>
  <c r="AO66" i="2"/>
  <c r="AP66" i="2"/>
  <c r="AQ66" i="2"/>
  <c r="AR66" i="2"/>
  <c r="AS66" i="2"/>
  <c r="AT66" i="2"/>
  <c r="AU66" i="2"/>
  <c r="AV66" i="2"/>
  <c r="AW66" i="2"/>
  <c r="AX66" i="2"/>
  <c r="AY66" i="2"/>
  <c r="AZ66" i="2"/>
  <c r="BA66" i="2"/>
  <c r="BB66" i="2"/>
  <c r="BC66" i="2"/>
  <c r="BD66" i="2"/>
  <c r="BE66" i="2"/>
  <c r="BF66" i="2"/>
  <c r="BG66" i="2"/>
  <c r="BH66" i="2"/>
  <c r="BI66" i="2"/>
  <c r="BJ66" i="2"/>
  <c r="BK66" i="2"/>
  <c r="BL66" i="2"/>
  <c r="BM66" i="2"/>
  <c r="BN66" i="2"/>
  <c r="BO66" i="2"/>
  <c r="BP66" i="2"/>
  <c r="BQ66" i="2"/>
  <c r="BR66" i="2"/>
  <c r="BS66" i="2"/>
  <c r="BT66" i="2"/>
  <c r="BU66" i="2"/>
  <c r="BV66" i="2"/>
  <c r="BW66" i="2"/>
  <c r="BX66" i="2"/>
  <c r="BY66" i="2"/>
  <c r="BZ66" i="2"/>
  <c r="CA66" i="2"/>
  <c r="CB66" i="2"/>
  <c r="C67" i="2"/>
  <c r="D67" i="2"/>
  <c r="E67" i="2"/>
  <c r="F67" i="2"/>
  <c r="G67" i="2"/>
  <c r="H67" i="2"/>
  <c r="I67" i="2"/>
  <c r="J67" i="2"/>
  <c r="K67" i="2"/>
  <c r="L67" i="2"/>
  <c r="M67" i="2"/>
  <c r="N67" i="2"/>
  <c r="O67" i="2"/>
  <c r="P67" i="2"/>
  <c r="Q67" i="2"/>
  <c r="R67" i="2"/>
  <c r="S67" i="2"/>
  <c r="T67" i="2"/>
  <c r="U67" i="2"/>
  <c r="V67" i="2"/>
  <c r="W67" i="2"/>
  <c r="X67" i="2"/>
  <c r="Y67" i="2"/>
  <c r="Z67" i="2"/>
  <c r="AA67" i="2"/>
  <c r="AB67" i="2"/>
  <c r="AC67" i="2"/>
  <c r="AD67" i="2"/>
  <c r="AE67" i="2"/>
  <c r="AF67" i="2"/>
  <c r="AG67" i="2"/>
  <c r="AH67" i="2"/>
  <c r="AI67" i="2"/>
  <c r="AJ67" i="2"/>
  <c r="AK67" i="2"/>
  <c r="AL67" i="2"/>
  <c r="AM67" i="2"/>
  <c r="AN67" i="2"/>
  <c r="AO67" i="2"/>
  <c r="AP67" i="2"/>
  <c r="AQ67" i="2"/>
  <c r="AR67" i="2"/>
  <c r="AS67" i="2"/>
  <c r="AT67" i="2"/>
  <c r="AU67" i="2"/>
  <c r="AV67" i="2"/>
  <c r="AW67" i="2"/>
  <c r="AX67" i="2"/>
  <c r="AY67" i="2"/>
  <c r="AZ67" i="2"/>
  <c r="BA67" i="2"/>
  <c r="BB67" i="2"/>
  <c r="BC67" i="2"/>
  <c r="BD67" i="2"/>
  <c r="BE67" i="2"/>
  <c r="BF67" i="2"/>
  <c r="BG67" i="2"/>
  <c r="BH67" i="2"/>
  <c r="BI67" i="2"/>
  <c r="BJ67" i="2"/>
  <c r="BK67" i="2"/>
  <c r="BL67" i="2"/>
  <c r="BM67" i="2"/>
  <c r="BN67" i="2"/>
  <c r="BO67" i="2"/>
  <c r="BP67" i="2"/>
  <c r="BQ67" i="2"/>
  <c r="BR67" i="2"/>
  <c r="BS67" i="2"/>
  <c r="BT67" i="2"/>
  <c r="BU67" i="2"/>
  <c r="BV67" i="2"/>
  <c r="BW67" i="2"/>
  <c r="BX67" i="2"/>
  <c r="BY67" i="2"/>
  <c r="BZ67" i="2"/>
  <c r="CA67" i="2"/>
  <c r="CB67" i="2"/>
  <c r="C68" i="2"/>
  <c r="D68" i="2"/>
  <c r="E68" i="2"/>
  <c r="F68" i="2"/>
  <c r="G68" i="2"/>
  <c r="H68" i="2"/>
  <c r="I68" i="2"/>
  <c r="J68" i="2"/>
  <c r="K68" i="2"/>
  <c r="L68" i="2"/>
  <c r="M68" i="2"/>
  <c r="N68" i="2"/>
  <c r="O68" i="2"/>
  <c r="P68" i="2"/>
  <c r="Q68" i="2"/>
  <c r="R68" i="2"/>
  <c r="S68" i="2"/>
  <c r="T68" i="2"/>
  <c r="U68" i="2"/>
  <c r="V68" i="2"/>
  <c r="W68" i="2"/>
  <c r="X68" i="2"/>
  <c r="Y68" i="2"/>
  <c r="Z68" i="2"/>
  <c r="AA68" i="2"/>
  <c r="AB68" i="2"/>
  <c r="AC68" i="2"/>
  <c r="AD68" i="2"/>
  <c r="AE68" i="2"/>
  <c r="AF68" i="2"/>
  <c r="AG68" i="2"/>
  <c r="AH68" i="2"/>
  <c r="AI68" i="2"/>
  <c r="AJ68" i="2"/>
  <c r="AK68" i="2"/>
  <c r="AL68" i="2"/>
  <c r="AM68" i="2"/>
  <c r="AN68" i="2"/>
  <c r="AO68" i="2"/>
  <c r="AP68" i="2"/>
  <c r="AQ68" i="2"/>
  <c r="AR68" i="2"/>
  <c r="AS68" i="2"/>
  <c r="AT68" i="2"/>
  <c r="AU68" i="2"/>
  <c r="AV68" i="2"/>
  <c r="AW68" i="2"/>
  <c r="AX68" i="2"/>
  <c r="AY68" i="2"/>
  <c r="AZ68" i="2"/>
  <c r="BA68" i="2"/>
  <c r="BB68" i="2"/>
  <c r="BC68" i="2"/>
  <c r="BD68" i="2"/>
  <c r="BE68" i="2"/>
  <c r="BF68" i="2"/>
  <c r="BG68" i="2"/>
  <c r="BH68" i="2"/>
  <c r="BI68" i="2"/>
  <c r="BJ68" i="2"/>
  <c r="BK68" i="2"/>
  <c r="BL68" i="2"/>
  <c r="BM68" i="2"/>
  <c r="BN68" i="2"/>
  <c r="BO68" i="2"/>
  <c r="BP68" i="2"/>
  <c r="BQ68" i="2"/>
  <c r="BR68" i="2"/>
  <c r="BS68" i="2"/>
  <c r="BT68" i="2"/>
  <c r="BU68" i="2"/>
  <c r="BV68" i="2"/>
  <c r="BW68" i="2"/>
  <c r="BX68" i="2"/>
  <c r="BY68" i="2"/>
  <c r="BZ68" i="2"/>
  <c r="CA68" i="2"/>
  <c r="CB68" i="2"/>
  <c r="C69" i="2"/>
  <c r="D69" i="2"/>
  <c r="E69" i="2"/>
  <c r="F69" i="2"/>
  <c r="G69" i="2"/>
  <c r="H69" i="2"/>
  <c r="I69" i="2"/>
  <c r="J69" i="2"/>
  <c r="K69" i="2"/>
  <c r="L69" i="2"/>
  <c r="M69" i="2"/>
  <c r="N69" i="2"/>
  <c r="O69" i="2"/>
  <c r="P69" i="2"/>
  <c r="Q69" i="2"/>
  <c r="R69" i="2"/>
  <c r="S69" i="2"/>
  <c r="T69" i="2"/>
  <c r="U69" i="2"/>
  <c r="V69" i="2"/>
  <c r="W69" i="2"/>
  <c r="X69" i="2"/>
  <c r="Y69" i="2"/>
  <c r="Z69" i="2"/>
  <c r="AA69" i="2"/>
  <c r="AB69" i="2"/>
  <c r="AC69" i="2"/>
  <c r="AD69" i="2"/>
  <c r="AE69" i="2"/>
  <c r="AF69" i="2"/>
  <c r="AG69" i="2"/>
  <c r="AH69" i="2"/>
  <c r="AI69" i="2"/>
  <c r="AJ69" i="2"/>
  <c r="AK69" i="2"/>
  <c r="AL69" i="2"/>
  <c r="AM69" i="2"/>
  <c r="AN69" i="2"/>
  <c r="AO69" i="2"/>
  <c r="AP69" i="2"/>
  <c r="AQ69" i="2"/>
  <c r="AR69" i="2"/>
  <c r="AS69" i="2"/>
  <c r="AT69" i="2"/>
  <c r="AU69" i="2"/>
  <c r="AV69" i="2"/>
  <c r="AW69" i="2"/>
  <c r="AX69" i="2"/>
  <c r="AY69" i="2"/>
  <c r="AZ69" i="2"/>
  <c r="BA69" i="2"/>
  <c r="BB69" i="2"/>
  <c r="BC69" i="2"/>
  <c r="BD69" i="2"/>
  <c r="BE69" i="2"/>
  <c r="BF69" i="2"/>
  <c r="BG69" i="2"/>
  <c r="BH69" i="2"/>
  <c r="BI69" i="2"/>
  <c r="BJ69" i="2"/>
  <c r="BK69" i="2"/>
  <c r="BL69" i="2"/>
  <c r="BM69" i="2"/>
  <c r="BN69" i="2"/>
  <c r="BO69" i="2"/>
  <c r="BP69" i="2"/>
  <c r="BQ69" i="2"/>
  <c r="BR69" i="2"/>
  <c r="BS69" i="2"/>
  <c r="BT69" i="2"/>
  <c r="BU69" i="2"/>
  <c r="BV69" i="2"/>
  <c r="BW69" i="2"/>
  <c r="BX69" i="2"/>
  <c r="BY69" i="2"/>
  <c r="BZ69" i="2"/>
  <c r="CA69" i="2"/>
  <c r="CB69" i="2"/>
  <c r="C70" i="2"/>
  <c r="D70" i="2"/>
  <c r="E70" i="2"/>
  <c r="F70" i="2"/>
  <c r="G70" i="2"/>
  <c r="H70" i="2"/>
  <c r="I70" i="2"/>
  <c r="J70" i="2"/>
  <c r="K70" i="2"/>
  <c r="L70" i="2"/>
  <c r="M70" i="2"/>
  <c r="N70" i="2"/>
  <c r="O70" i="2"/>
  <c r="P70" i="2"/>
  <c r="Q70" i="2"/>
  <c r="R70" i="2"/>
  <c r="S70" i="2"/>
  <c r="T70" i="2"/>
  <c r="U70" i="2"/>
  <c r="V70" i="2"/>
  <c r="W70" i="2"/>
  <c r="X70" i="2"/>
  <c r="Y70" i="2"/>
  <c r="Z70" i="2"/>
  <c r="AA70" i="2"/>
  <c r="AB70" i="2"/>
  <c r="AC70" i="2"/>
  <c r="AD70" i="2"/>
  <c r="AE70" i="2"/>
  <c r="AF70" i="2"/>
  <c r="AG70" i="2"/>
  <c r="AH70" i="2"/>
  <c r="AI70" i="2"/>
  <c r="AJ70" i="2"/>
  <c r="AK70" i="2"/>
  <c r="AL70" i="2"/>
  <c r="AM70" i="2"/>
  <c r="AN70" i="2"/>
  <c r="AO70" i="2"/>
  <c r="AP70" i="2"/>
  <c r="AQ70" i="2"/>
  <c r="AR70" i="2"/>
  <c r="AS70" i="2"/>
  <c r="AT70" i="2"/>
  <c r="AU70" i="2"/>
  <c r="AV70" i="2"/>
  <c r="AW70" i="2"/>
  <c r="AX70" i="2"/>
  <c r="AY70" i="2"/>
  <c r="AZ70" i="2"/>
  <c r="BA70" i="2"/>
  <c r="BB70" i="2"/>
  <c r="BC70" i="2"/>
  <c r="BD70" i="2"/>
  <c r="BE70" i="2"/>
  <c r="BF70" i="2"/>
  <c r="BG70" i="2"/>
  <c r="BH70" i="2"/>
  <c r="BI70" i="2"/>
  <c r="BJ70" i="2"/>
  <c r="BK70" i="2"/>
  <c r="BL70" i="2"/>
  <c r="BM70" i="2"/>
  <c r="BN70" i="2"/>
  <c r="BO70" i="2"/>
  <c r="BP70" i="2"/>
  <c r="BQ70" i="2"/>
  <c r="BR70" i="2"/>
  <c r="BS70" i="2"/>
  <c r="BT70" i="2"/>
  <c r="BU70" i="2"/>
  <c r="BV70" i="2"/>
  <c r="BW70" i="2"/>
  <c r="BX70" i="2"/>
  <c r="BY70" i="2"/>
  <c r="BZ70" i="2"/>
  <c r="CA70" i="2"/>
  <c r="CB70" i="2"/>
  <c r="C71" i="2"/>
  <c r="D71" i="2"/>
  <c r="E71" i="2"/>
  <c r="F71" i="2"/>
  <c r="G71" i="2"/>
  <c r="H71" i="2"/>
  <c r="I71" i="2"/>
  <c r="J71" i="2"/>
  <c r="K71" i="2"/>
  <c r="L71" i="2"/>
  <c r="M71" i="2"/>
  <c r="N71" i="2"/>
  <c r="O71" i="2"/>
  <c r="P71" i="2"/>
  <c r="Q71" i="2"/>
  <c r="R71" i="2"/>
  <c r="S71" i="2"/>
  <c r="T71" i="2"/>
  <c r="U71" i="2"/>
  <c r="V71" i="2"/>
  <c r="W71" i="2"/>
  <c r="X71" i="2"/>
  <c r="Y71" i="2"/>
  <c r="Z71" i="2"/>
  <c r="AA71" i="2"/>
  <c r="AB71" i="2"/>
  <c r="AC71" i="2"/>
  <c r="AD71" i="2"/>
  <c r="AE71" i="2"/>
  <c r="AF71" i="2"/>
  <c r="AG71" i="2"/>
  <c r="AH71" i="2"/>
  <c r="AI71" i="2"/>
  <c r="AJ71" i="2"/>
  <c r="AK71" i="2"/>
  <c r="AL71" i="2"/>
  <c r="AM71" i="2"/>
  <c r="AN71" i="2"/>
  <c r="AO71" i="2"/>
  <c r="AP71" i="2"/>
  <c r="AQ71" i="2"/>
  <c r="AR71" i="2"/>
  <c r="AS71" i="2"/>
  <c r="AT71" i="2"/>
  <c r="AU71" i="2"/>
  <c r="AV71" i="2"/>
  <c r="AW71" i="2"/>
  <c r="AX71" i="2"/>
  <c r="AY71" i="2"/>
  <c r="AZ71" i="2"/>
  <c r="BA71" i="2"/>
  <c r="BB71" i="2"/>
  <c r="BC71" i="2"/>
  <c r="BD71" i="2"/>
  <c r="BE71" i="2"/>
  <c r="BF71" i="2"/>
  <c r="BG71" i="2"/>
  <c r="BH71" i="2"/>
  <c r="BI71" i="2"/>
  <c r="BJ71" i="2"/>
  <c r="BK71" i="2"/>
  <c r="BL71" i="2"/>
  <c r="BM71" i="2"/>
  <c r="BN71" i="2"/>
  <c r="BO71" i="2"/>
  <c r="BP71" i="2"/>
  <c r="BQ71" i="2"/>
  <c r="BR71" i="2"/>
  <c r="BS71" i="2"/>
  <c r="BT71" i="2"/>
  <c r="BU71" i="2"/>
  <c r="BV71" i="2"/>
  <c r="BW71" i="2"/>
  <c r="BX71" i="2"/>
  <c r="BY71" i="2"/>
  <c r="BZ71" i="2"/>
  <c r="CA71" i="2"/>
  <c r="CB71" i="2"/>
  <c r="C72" i="2"/>
  <c r="D72" i="2"/>
  <c r="E72" i="2"/>
  <c r="F72" i="2"/>
  <c r="G72" i="2"/>
  <c r="H72" i="2"/>
  <c r="I72" i="2"/>
  <c r="J72" i="2"/>
  <c r="K72" i="2"/>
  <c r="L72" i="2"/>
  <c r="M72" i="2"/>
  <c r="N72" i="2"/>
  <c r="O72" i="2"/>
  <c r="P72" i="2"/>
  <c r="Q72" i="2"/>
  <c r="R72" i="2"/>
  <c r="S72" i="2"/>
  <c r="T72" i="2"/>
  <c r="U72" i="2"/>
  <c r="V72" i="2"/>
  <c r="W72" i="2"/>
  <c r="X72" i="2"/>
  <c r="Y72" i="2"/>
  <c r="Z72" i="2"/>
  <c r="AA72" i="2"/>
  <c r="AB72" i="2"/>
  <c r="AB92" i="2" s="1"/>
  <c r="AC72" i="2"/>
  <c r="AD72" i="2"/>
  <c r="AE72" i="2"/>
  <c r="AF72" i="2"/>
  <c r="AG72" i="2"/>
  <c r="AH72" i="2"/>
  <c r="AI72" i="2"/>
  <c r="AJ72" i="2"/>
  <c r="AK72" i="2"/>
  <c r="AL72" i="2"/>
  <c r="AM72" i="2"/>
  <c r="AN72" i="2"/>
  <c r="AO72" i="2"/>
  <c r="AP72" i="2"/>
  <c r="AQ72" i="2"/>
  <c r="AR72" i="2"/>
  <c r="AS72" i="2"/>
  <c r="AT72" i="2"/>
  <c r="AU72" i="2"/>
  <c r="AV72" i="2"/>
  <c r="AW72" i="2"/>
  <c r="AX72" i="2"/>
  <c r="AY72" i="2"/>
  <c r="AZ72" i="2"/>
  <c r="BA72" i="2"/>
  <c r="BB72" i="2"/>
  <c r="BC72" i="2"/>
  <c r="BD72" i="2"/>
  <c r="BE72" i="2"/>
  <c r="BF72" i="2"/>
  <c r="BG72" i="2"/>
  <c r="BH72" i="2"/>
  <c r="BH92" i="2" s="1"/>
  <c r="BI72" i="2"/>
  <c r="BJ72" i="2"/>
  <c r="BK72" i="2"/>
  <c r="BL72" i="2"/>
  <c r="BM72" i="2"/>
  <c r="BN72" i="2"/>
  <c r="BO72" i="2"/>
  <c r="BP72" i="2"/>
  <c r="BQ72" i="2"/>
  <c r="BR72" i="2"/>
  <c r="BS72" i="2"/>
  <c r="BT72" i="2"/>
  <c r="BU72" i="2"/>
  <c r="BV72" i="2"/>
  <c r="BW72" i="2"/>
  <c r="BX72" i="2"/>
  <c r="BY72" i="2"/>
  <c r="BZ72" i="2"/>
  <c r="CA72" i="2"/>
  <c r="CB72" i="2"/>
  <c r="C73" i="2"/>
  <c r="D73" i="2"/>
  <c r="E73" i="2"/>
  <c r="F73" i="2"/>
  <c r="G73" i="2"/>
  <c r="H73" i="2"/>
  <c r="I73" i="2"/>
  <c r="J73" i="2"/>
  <c r="K73" i="2"/>
  <c r="L73" i="2"/>
  <c r="M73" i="2"/>
  <c r="N73" i="2"/>
  <c r="O73" i="2"/>
  <c r="P73" i="2"/>
  <c r="Q73" i="2"/>
  <c r="R73" i="2"/>
  <c r="S73" i="2"/>
  <c r="T73" i="2"/>
  <c r="U73" i="2"/>
  <c r="V73" i="2"/>
  <c r="V93" i="2" s="1"/>
  <c r="V94" i="2" s="1"/>
  <c r="V95" i="2" s="1"/>
  <c r="W73" i="2"/>
  <c r="X73" i="2"/>
  <c r="Y73" i="2"/>
  <c r="Z73" i="2"/>
  <c r="AA73" i="2"/>
  <c r="AB73" i="2"/>
  <c r="AC73" i="2"/>
  <c r="AD73" i="2"/>
  <c r="AD93" i="2" s="1"/>
  <c r="AD94" i="2" s="1"/>
  <c r="AD95" i="2" s="1"/>
  <c r="AE73" i="2"/>
  <c r="AF73" i="2"/>
  <c r="AG73" i="2"/>
  <c r="AH73" i="2"/>
  <c r="AI73" i="2"/>
  <c r="AJ73" i="2"/>
  <c r="AK73" i="2"/>
  <c r="AL73" i="2"/>
  <c r="AM73" i="2"/>
  <c r="AN73" i="2"/>
  <c r="AO73" i="2"/>
  <c r="AP73" i="2"/>
  <c r="AQ73" i="2"/>
  <c r="AR73" i="2"/>
  <c r="AS73" i="2"/>
  <c r="AT73" i="2"/>
  <c r="AU73" i="2"/>
  <c r="AV73" i="2"/>
  <c r="AW73" i="2"/>
  <c r="AX73" i="2"/>
  <c r="AY73" i="2"/>
  <c r="AZ73" i="2"/>
  <c r="BA73" i="2"/>
  <c r="BB73" i="2"/>
  <c r="BB93" i="2" s="1"/>
  <c r="BB94" i="2" s="1"/>
  <c r="BB95" i="2" s="1"/>
  <c r="BC73" i="2"/>
  <c r="BD73" i="2"/>
  <c r="BE73" i="2"/>
  <c r="BF73" i="2"/>
  <c r="BG73" i="2"/>
  <c r="BH73" i="2"/>
  <c r="BI73" i="2"/>
  <c r="BJ73" i="2"/>
  <c r="BJ93" i="2" s="1"/>
  <c r="BJ94" i="2" s="1"/>
  <c r="BJ95" i="2" s="1"/>
  <c r="BK73" i="2"/>
  <c r="BL73" i="2"/>
  <c r="BM73" i="2"/>
  <c r="BN73" i="2"/>
  <c r="BO73" i="2"/>
  <c r="BP73" i="2"/>
  <c r="BQ73" i="2"/>
  <c r="BR73" i="2"/>
  <c r="BR93" i="2" s="1"/>
  <c r="BR94" i="2" s="1"/>
  <c r="BR95" i="2" s="1"/>
  <c r="BS73" i="2"/>
  <c r="BT73" i="2"/>
  <c r="BU73" i="2"/>
  <c r="BV73" i="2"/>
  <c r="BW73" i="2"/>
  <c r="BX73" i="2"/>
  <c r="BY73" i="2"/>
  <c r="BZ73" i="2"/>
  <c r="BZ93" i="2" s="1"/>
  <c r="BZ94" i="2" s="1"/>
  <c r="BZ95" i="2" s="1"/>
  <c r="CA73" i="2"/>
  <c r="CB73" i="2"/>
  <c r="C74" i="2"/>
  <c r="D74" i="2"/>
  <c r="E74" i="2"/>
  <c r="F74" i="2"/>
  <c r="G74" i="2"/>
  <c r="H74" i="2"/>
  <c r="I74" i="2"/>
  <c r="J74" i="2"/>
  <c r="K74" i="2"/>
  <c r="L74" i="2"/>
  <c r="M74" i="2"/>
  <c r="N74" i="2"/>
  <c r="O74" i="2"/>
  <c r="P74" i="2"/>
  <c r="Q74" i="2"/>
  <c r="R74" i="2"/>
  <c r="S74" i="2"/>
  <c r="T74" i="2"/>
  <c r="U74" i="2"/>
  <c r="V74" i="2"/>
  <c r="W74" i="2"/>
  <c r="X74" i="2"/>
  <c r="Y74" i="2"/>
  <c r="Z74" i="2"/>
  <c r="AA74" i="2"/>
  <c r="AB74" i="2"/>
  <c r="AC74" i="2"/>
  <c r="AD74" i="2"/>
  <c r="AE74" i="2"/>
  <c r="AF74" i="2"/>
  <c r="AG74" i="2"/>
  <c r="AH74" i="2"/>
  <c r="AI74" i="2"/>
  <c r="AJ74" i="2"/>
  <c r="AK74" i="2"/>
  <c r="AL74" i="2"/>
  <c r="AM74" i="2"/>
  <c r="AN74" i="2"/>
  <c r="AO74" i="2"/>
  <c r="AP74" i="2"/>
  <c r="AQ74" i="2"/>
  <c r="AR74" i="2"/>
  <c r="AS74" i="2"/>
  <c r="AT74" i="2"/>
  <c r="AU74" i="2"/>
  <c r="AV74" i="2"/>
  <c r="AW74" i="2"/>
  <c r="AX74" i="2"/>
  <c r="AY74" i="2"/>
  <c r="AZ74" i="2"/>
  <c r="BA74" i="2"/>
  <c r="BB74" i="2"/>
  <c r="BC74" i="2"/>
  <c r="BD74" i="2"/>
  <c r="BE74" i="2"/>
  <c r="BF74" i="2"/>
  <c r="BG74" i="2"/>
  <c r="BH74" i="2"/>
  <c r="BI74" i="2"/>
  <c r="BJ74" i="2"/>
  <c r="BK74" i="2"/>
  <c r="BL74" i="2"/>
  <c r="BM74" i="2"/>
  <c r="BN74" i="2"/>
  <c r="BO74" i="2"/>
  <c r="BP74" i="2"/>
  <c r="BQ74" i="2"/>
  <c r="BR74" i="2"/>
  <c r="BS74" i="2"/>
  <c r="BT74" i="2"/>
  <c r="BU74" i="2"/>
  <c r="BV74" i="2"/>
  <c r="BW74" i="2"/>
  <c r="BX74" i="2"/>
  <c r="BY74" i="2"/>
  <c r="BZ74" i="2"/>
  <c r="CA74" i="2"/>
  <c r="CB74" i="2"/>
  <c r="C75" i="2"/>
  <c r="D75" i="2"/>
  <c r="E75" i="2"/>
  <c r="F75" i="2"/>
  <c r="G75" i="2"/>
  <c r="H75" i="2"/>
  <c r="I75" i="2"/>
  <c r="J75" i="2"/>
  <c r="K75" i="2"/>
  <c r="L75" i="2"/>
  <c r="M75" i="2"/>
  <c r="N75" i="2"/>
  <c r="O75" i="2"/>
  <c r="P75" i="2"/>
  <c r="Q75" i="2"/>
  <c r="R75" i="2"/>
  <c r="S75" i="2"/>
  <c r="T75" i="2"/>
  <c r="U75" i="2"/>
  <c r="V75" i="2"/>
  <c r="W75" i="2"/>
  <c r="X75" i="2"/>
  <c r="Y75" i="2"/>
  <c r="Z75" i="2"/>
  <c r="AA75" i="2"/>
  <c r="AB75" i="2"/>
  <c r="AC75" i="2"/>
  <c r="AD75" i="2"/>
  <c r="AE75" i="2"/>
  <c r="AF75" i="2"/>
  <c r="AG75" i="2"/>
  <c r="AH75" i="2"/>
  <c r="AI75" i="2"/>
  <c r="AJ75" i="2"/>
  <c r="AK75" i="2"/>
  <c r="AL75" i="2"/>
  <c r="AM75" i="2"/>
  <c r="AN75" i="2"/>
  <c r="AO75" i="2"/>
  <c r="AP75" i="2"/>
  <c r="AQ75" i="2"/>
  <c r="AR75" i="2"/>
  <c r="AS75" i="2"/>
  <c r="AT75" i="2"/>
  <c r="AU75" i="2"/>
  <c r="AV75" i="2"/>
  <c r="AW75" i="2"/>
  <c r="AX75" i="2"/>
  <c r="AY75" i="2"/>
  <c r="AZ75" i="2"/>
  <c r="BA75" i="2"/>
  <c r="BB75" i="2"/>
  <c r="BC75" i="2"/>
  <c r="BD75" i="2"/>
  <c r="BE75" i="2"/>
  <c r="BF75" i="2"/>
  <c r="BG75" i="2"/>
  <c r="BH75" i="2"/>
  <c r="BI75" i="2"/>
  <c r="BJ75" i="2"/>
  <c r="BK75" i="2"/>
  <c r="BL75" i="2"/>
  <c r="BM75" i="2"/>
  <c r="BN75" i="2"/>
  <c r="BO75" i="2"/>
  <c r="BP75" i="2"/>
  <c r="BQ75" i="2"/>
  <c r="BR75" i="2"/>
  <c r="BS75" i="2"/>
  <c r="BT75" i="2"/>
  <c r="BU75" i="2"/>
  <c r="BV75" i="2"/>
  <c r="BW75" i="2"/>
  <c r="BX75" i="2"/>
  <c r="BY75" i="2"/>
  <c r="BZ75" i="2"/>
  <c r="CA75" i="2"/>
  <c r="CB75" i="2"/>
  <c r="C76" i="2"/>
  <c r="D76" i="2"/>
  <c r="E76" i="2"/>
  <c r="F76" i="2"/>
  <c r="G76" i="2"/>
  <c r="H76" i="2"/>
  <c r="I76" i="2"/>
  <c r="J76" i="2"/>
  <c r="K76" i="2"/>
  <c r="L76" i="2"/>
  <c r="M76" i="2"/>
  <c r="N76" i="2"/>
  <c r="O76" i="2"/>
  <c r="P76" i="2"/>
  <c r="Q76" i="2"/>
  <c r="R76" i="2"/>
  <c r="S76" i="2"/>
  <c r="T76" i="2"/>
  <c r="T92" i="2" s="1"/>
  <c r="U76" i="2"/>
  <c r="V76" i="2"/>
  <c r="W76" i="2"/>
  <c r="X76" i="2"/>
  <c r="Y76" i="2"/>
  <c r="Z76" i="2"/>
  <c r="AA76" i="2"/>
  <c r="AB76" i="2"/>
  <c r="AC76" i="2"/>
  <c r="AD76" i="2"/>
  <c r="AE76" i="2"/>
  <c r="AF76" i="2"/>
  <c r="AG76" i="2"/>
  <c r="AH76" i="2"/>
  <c r="AI76" i="2"/>
  <c r="AJ76" i="2"/>
  <c r="AK76" i="2"/>
  <c r="AL76" i="2"/>
  <c r="AM76" i="2"/>
  <c r="AN76" i="2"/>
  <c r="AO76" i="2"/>
  <c r="AP76" i="2"/>
  <c r="AQ76" i="2"/>
  <c r="AR76" i="2"/>
  <c r="AS76" i="2"/>
  <c r="AT76" i="2"/>
  <c r="AU76" i="2"/>
  <c r="AV76" i="2"/>
  <c r="AW76" i="2"/>
  <c r="AX76" i="2"/>
  <c r="AY76" i="2"/>
  <c r="AZ76" i="2"/>
  <c r="AZ92" i="2" s="1"/>
  <c r="BA76" i="2"/>
  <c r="BB76" i="2"/>
  <c r="BC76" i="2"/>
  <c r="BD76" i="2"/>
  <c r="BE76" i="2"/>
  <c r="BF76" i="2"/>
  <c r="BG76" i="2"/>
  <c r="BH76" i="2"/>
  <c r="BI76" i="2"/>
  <c r="BJ76" i="2"/>
  <c r="BK76" i="2"/>
  <c r="BL76" i="2"/>
  <c r="BM76" i="2"/>
  <c r="BN76" i="2"/>
  <c r="BO76" i="2"/>
  <c r="BP76" i="2"/>
  <c r="BP92" i="2" s="1"/>
  <c r="BQ76" i="2"/>
  <c r="BR76" i="2"/>
  <c r="BS76" i="2"/>
  <c r="BT76" i="2"/>
  <c r="BU76" i="2"/>
  <c r="BV76" i="2"/>
  <c r="BW76" i="2"/>
  <c r="BX76" i="2"/>
  <c r="BY76" i="2"/>
  <c r="BZ76" i="2"/>
  <c r="CA76" i="2"/>
  <c r="CB76" i="2"/>
  <c r="C77" i="2"/>
  <c r="D77" i="2"/>
  <c r="E77" i="2"/>
  <c r="F77" i="2"/>
  <c r="G77" i="2"/>
  <c r="H77" i="2"/>
  <c r="I77" i="2"/>
  <c r="J77" i="2"/>
  <c r="K77" i="2"/>
  <c r="L77" i="2"/>
  <c r="M77" i="2"/>
  <c r="N77" i="2"/>
  <c r="N93" i="2" s="1"/>
  <c r="N94" i="2" s="1"/>
  <c r="N95" i="2" s="1"/>
  <c r="O77" i="2"/>
  <c r="P77" i="2"/>
  <c r="Q77" i="2"/>
  <c r="R77" i="2"/>
  <c r="S77" i="2"/>
  <c r="T77" i="2"/>
  <c r="U77" i="2"/>
  <c r="V77" i="2"/>
  <c r="W77" i="2"/>
  <c r="X77" i="2"/>
  <c r="Y77" i="2"/>
  <c r="Z77" i="2"/>
  <c r="AA77" i="2"/>
  <c r="AB77" i="2"/>
  <c r="AC77" i="2"/>
  <c r="AD77" i="2"/>
  <c r="AE77" i="2"/>
  <c r="AF77" i="2"/>
  <c r="AG77" i="2"/>
  <c r="AH77" i="2"/>
  <c r="AI77" i="2"/>
  <c r="AJ77" i="2"/>
  <c r="AK77" i="2"/>
  <c r="AL77" i="2"/>
  <c r="AM77" i="2"/>
  <c r="AN77" i="2"/>
  <c r="AO77" i="2"/>
  <c r="AP77" i="2"/>
  <c r="AQ77" i="2"/>
  <c r="AR77" i="2"/>
  <c r="AS77" i="2"/>
  <c r="AT77" i="2"/>
  <c r="AT93" i="2" s="1"/>
  <c r="AT94" i="2" s="1"/>
  <c r="AT95" i="2" s="1"/>
  <c r="AU77" i="2"/>
  <c r="AV77" i="2"/>
  <c r="AW77" i="2"/>
  <c r="AX77" i="2"/>
  <c r="AY77" i="2"/>
  <c r="AZ77" i="2"/>
  <c r="BA77" i="2"/>
  <c r="BB77" i="2"/>
  <c r="BC77" i="2"/>
  <c r="BD77" i="2"/>
  <c r="BE77" i="2"/>
  <c r="BF77" i="2"/>
  <c r="BG77" i="2"/>
  <c r="BH77" i="2"/>
  <c r="BI77" i="2"/>
  <c r="BJ77" i="2"/>
  <c r="BK77" i="2"/>
  <c r="BL77" i="2"/>
  <c r="BM77" i="2"/>
  <c r="BN77" i="2"/>
  <c r="BO77" i="2"/>
  <c r="BP77" i="2"/>
  <c r="BQ77" i="2"/>
  <c r="BR77" i="2"/>
  <c r="BS77" i="2"/>
  <c r="BT77" i="2"/>
  <c r="BU77" i="2"/>
  <c r="BV77" i="2"/>
  <c r="BW77" i="2"/>
  <c r="BX77" i="2"/>
  <c r="BY77" i="2"/>
  <c r="BZ77" i="2"/>
  <c r="CA77" i="2"/>
  <c r="CB77" i="2"/>
  <c r="C78" i="2"/>
  <c r="D78" i="2"/>
  <c r="E78" i="2"/>
  <c r="F78" i="2"/>
  <c r="G78" i="2"/>
  <c r="H78" i="2"/>
  <c r="I78" i="2"/>
  <c r="J78" i="2"/>
  <c r="K78" i="2"/>
  <c r="L78" i="2"/>
  <c r="M78" i="2"/>
  <c r="N78" i="2"/>
  <c r="O78" i="2"/>
  <c r="P78" i="2"/>
  <c r="Q78" i="2"/>
  <c r="R78" i="2"/>
  <c r="S78" i="2"/>
  <c r="T78" i="2"/>
  <c r="U78" i="2"/>
  <c r="V78" i="2"/>
  <c r="W78" i="2"/>
  <c r="X78" i="2"/>
  <c r="Y78" i="2"/>
  <c r="Z78" i="2"/>
  <c r="AA78" i="2"/>
  <c r="AB78" i="2"/>
  <c r="AC78" i="2"/>
  <c r="AD78" i="2"/>
  <c r="AE78" i="2"/>
  <c r="AF78" i="2"/>
  <c r="AG78" i="2"/>
  <c r="AH78" i="2"/>
  <c r="AI78" i="2"/>
  <c r="AJ78" i="2"/>
  <c r="AK78" i="2"/>
  <c r="AL78" i="2"/>
  <c r="AM78" i="2"/>
  <c r="AN78" i="2"/>
  <c r="AO78" i="2"/>
  <c r="AP78" i="2"/>
  <c r="AQ78" i="2"/>
  <c r="AR78" i="2"/>
  <c r="AS78" i="2"/>
  <c r="AT78" i="2"/>
  <c r="AU78" i="2"/>
  <c r="AV78" i="2"/>
  <c r="AW78" i="2"/>
  <c r="AX78" i="2"/>
  <c r="AY78" i="2"/>
  <c r="AZ78" i="2"/>
  <c r="BA78" i="2"/>
  <c r="BB78" i="2"/>
  <c r="BC78" i="2"/>
  <c r="BD78" i="2"/>
  <c r="BE78" i="2"/>
  <c r="BF78" i="2"/>
  <c r="BG78" i="2"/>
  <c r="BH78" i="2"/>
  <c r="BI78" i="2"/>
  <c r="BJ78" i="2"/>
  <c r="BK78" i="2"/>
  <c r="BL78" i="2"/>
  <c r="BM78" i="2"/>
  <c r="BN78" i="2"/>
  <c r="BO78" i="2"/>
  <c r="BP78" i="2"/>
  <c r="BQ78" i="2"/>
  <c r="BR78" i="2"/>
  <c r="BS78" i="2"/>
  <c r="BT78" i="2"/>
  <c r="BU78" i="2"/>
  <c r="BV78" i="2"/>
  <c r="BW78" i="2"/>
  <c r="BX78" i="2"/>
  <c r="BY78" i="2"/>
  <c r="BZ78" i="2"/>
  <c r="CA78" i="2"/>
  <c r="CB78" i="2"/>
  <c r="C79" i="2"/>
  <c r="D79" i="2"/>
  <c r="E79" i="2"/>
  <c r="F79" i="2"/>
  <c r="G79" i="2"/>
  <c r="H79" i="2"/>
  <c r="I79" i="2"/>
  <c r="J79" i="2"/>
  <c r="K79" i="2"/>
  <c r="L79" i="2"/>
  <c r="M79" i="2"/>
  <c r="N79" i="2"/>
  <c r="O79" i="2"/>
  <c r="P79" i="2"/>
  <c r="Q79" i="2"/>
  <c r="R79" i="2"/>
  <c r="S79" i="2"/>
  <c r="T79" i="2"/>
  <c r="U79" i="2"/>
  <c r="V79" i="2"/>
  <c r="W79" i="2"/>
  <c r="X79" i="2"/>
  <c r="Y79" i="2"/>
  <c r="Z79" i="2"/>
  <c r="AA79" i="2"/>
  <c r="AB79" i="2"/>
  <c r="AC79" i="2"/>
  <c r="AD79" i="2"/>
  <c r="AE79" i="2"/>
  <c r="AF79" i="2"/>
  <c r="AG79" i="2"/>
  <c r="AH79" i="2"/>
  <c r="AI79" i="2"/>
  <c r="AJ79" i="2"/>
  <c r="AK79" i="2"/>
  <c r="AL79" i="2"/>
  <c r="AM79" i="2"/>
  <c r="AN79" i="2"/>
  <c r="AO79" i="2"/>
  <c r="AP79" i="2"/>
  <c r="AQ79" i="2"/>
  <c r="AR79" i="2"/>
  <c r="AS79" i="2"/>
  <c r="AT79" i="2"/>
  <c r="AU79" i="2"/>
  <c r="AV79" i="2"/>
  <c r="AW79" i="2"/>
  <c r="AX79" i="2"/>
  <c r="AY79" i="2"/>
  <c r="AZ79" i="2"/>
  <c r="BA79" i="2"/>
  <c r="BB79" i="2"/>
  <c r="BC79" i="2"/>
  <c r="BD79" i="2"/>
  <c r="BE79" i="2"/>
  <c r="BF79" i="2"/>
  <c r="BG79" i="2"/>
  <c r="BH79" i="2"/>
  <c r="BI79" i="2"/>
  <c r="BJ79" i="2"/>
  <c r="BK79" i="2"/>
  <c r="BL79" i="2"/>
  <c r="BM79" i="2"/>
  <c r="BN79" i="2"/>
  <c r="BO79" i="2"/>
  <c r="BP79" i="2"/>
  <c r="BQ79" i="2"/>
  <c r="BR79" i="2"/>
  <c r="BS79" i="2"/>
  <c r="BT79" i="2"/>
  <c r="BU79" i="2"/>
  <c r="BV79" i="2"/>
  <c r="BW79" i="2"/>
  <c r="BX79" i="2"/>
  <c r="BY79" i="2"/>
  <c r="BZ79" i="2"/>
  <c r="CA79" i="2"/>
  <c r="CB79" i="2"/>
  <c r="C80" i="2"/>
  <c r="D80" i="2"/>
  <c r="D92" i="2" s="1"/>
  <c r="E80" i="2"/>
  <c r="F80" i="2"/>
  <c r="G80" i="2"/>
  <c r="H80" i="2"/>
  <c r="I80" i="2"/>
  <c r="J80" i="2"/>
  <c r="K80" i="2"/>
  <c r="L80" i="2"/>
  <c r="M80" i="2"/>
  <c r="N80" i="2"/>
  <c r="O80" i="2"/>
  <c r="P80" i="2"/>
  <c r="Q80" i="2"/>
  <c r="R80" i="2"/>
  <c r="S80" i="2"/>
  <c r="T80" i="2"/>
  <c r="U80" i="2"/>
  <c r="V80" i="2"/>
  <c r="W80" i="2"/>
  <c r="X80" i="2"/>
  <c r="Y80" i="2"/>
  <c r="Z80" i="2"/>
  <c r="AA80" i="2"/>
  <c r="AB80" i="2"/>
  <c r="AC80" i="2"/>
  <c r="AD80" i="2"/>
  <c r="AE80" i="2"/>
  <c r="AF80" i="2"/>
  <c r="AG80" i="2"/>
  <c r="AH80" i="2"/>
  <c r="AI80" i="2"/>
  <c r="AJ80" i="2"/>
  <c r="AJ92" i="2" s="1"/>
  <c r="AK80" i="2"/>
  <c r="AL80" i="2"/>
  <c r="AM80" i="2"/>
  <c r="AN80" i="2"/>
  <c r="AO80" i="2"/>
  <c r="AP80" i="2"/>
  <c r="AQ80" i="2"/>
  <c r="AR80" i="2"/>
  <c r="AS80" i="2"/>
  <c r="AT80" i="2"/>
  <c r="AU80" i="2"/>
  <c r="AV80" i="2"/>
  <c r="AW80" i="2"/>
  <c r="AX80" i="2"/>
  <c r="AY80" i="2"/>
  <c r="AZ80" i="2"/>
  <c r="BA80" i="2"/>
  <c r="BB80" i="2"/>
  <c r="BC80" i="2"/>
  <c r="BD80" i="2"/>
  <c r="BE80" i="2"/>
  <c r="BF80" i="2"/>
  <c r="BG80" i="2"/>
  <c r="BH80" i="2"/>
  <c r="BI80" i="2"/>
  <c r="BJ80" i="2"/>
  <c r="BK80" i="2"/>
  <c r="BL80" i="2"/>
  <c r="BM80" i="2"/>
  <c r="BN80" i="2"/>
  <c r="BO80" i="2"/>
  <c r="BP80" i="2"/>
  <c r="BQ80" i="2"/>
  <c r="BR80" i="2"/>
  <c r="BS80" i="2"/>
  <c r="BT80" i="2"/>
  <c r="BU80" i="2"/>
  <c r="BV80" i="2"/>
  <c r="BW80" i="2"/>
  <c r="BX80" i="2"/>
  <c r="BY80" i="2"/>
  <c r="BZ80" i="2"/>
  <c r="CA80" i="2"/>
  <c r="CB80" i="2"/>
  <c r="C81" i="2"/>
  <c r="D81" i="2"/>
  <c r="E81" i="2"/>
  <c r="F81" i="2"/>
  <c r="F93" i="2" s="1"/>
  <c r="F94" i="2" s="1"/>
  <c r="F95" i="2" s="1"/>
  <c r="G81" i="2"/>
  <c r="H81" i="2"/>
  <c r="I81" i="2"/>
  <c r="J81" i="2"/>
  <c r="K81" i="2"/>
  <c r="L81" i="2"/>
  <c r="M81" i="2"/>
  <c r="N81" i="2"/>
  <c r="O81" i="2"/>
  <c r="P81" i="2"/>
  <c r="Q81" i="2"/>
  <c r="R81" i="2"/>
  <c r="S81" i="2"/>
  <c r="T81" i="2"/>
  <c r="U81" i="2"/>
  <c r="V81" i="2"/>
  <c r="W81" i="2"/>
  <c r="X81" i="2"/>
  <c r="Y81" i="2"/>
  <c r="Z81" i="2"/>
  <c r="AA81" i="2"/>
  <c r="AB81" i="2"/>
  <c r="AC81" i="2"/>
  <c r="AD81" i="2"/>
  <c r="AE81" i="2"/>
  <c r="AF81" i="2"/>
  <c r="AG81" i="2"/>
  <c r="AH81" i="2"/>
  <c r="AI81" i="2"/>
  <c r="AJ81" i="2"/>
  <c r="AK81" i="2"/>
  <c r="AL81" i="2"/>
  <c r="AM81" i="2"/>
  <c r="AN81" i="2"/>
  <c r="AO81" i="2"/>
  <c r="AP81" i="2"/>
  <c r="AQ81" i="2"/>
  <c r="AR81" i="2"/>
  <c r="AS81" i="2"/>
  <c r="AT81" i="2"/>
  <c r="AU81" i="2"/>
  <c r="AV81" i="2"/>
  <c r="AW81" i="2"/>
  <c r="AX81" i="2"/>
  <c r="AY81" i="2"/>
  <c r="AZ81" i="2"/>
  <c r="BA81" i="2"/>
  <c r="BB81" i="2"/>
  <c r="BC81" i="2"/>
  <c r="BD81" i="2"/>
  <c r="BE81" i="2"/>
  <c r="BF81" i="2"/>
  <c r="BG81" i="2"/>
  <c r="BH81" i="2"/>
  <c r="BI81" i="2"/>
  <c r="BJ81" i="2"/>
  <c r="BK81" i="2"/>
  <c r="BL81" i="2"/>
  <c r="BM81" i="2"/>
  <c r="BN81" i="2"/>
  <c r="BO81" i="2"/>
  <c r="BP81" i="2"/>
  <c r="BQ81" i="2"/>
  <c r="BR81" i="2"/>
  <c r="BS81" i="2"/>
  <c r="BT81" i="2"/>
  <c r="BU81" i="2"/>
  <c r="BV81" i="2"/>
  <c r="BW81" i="2"/>
  <c r="BX81" i="2"/>
  <c r="BY81" i="2"/>
  <c r="BZ81" i="2"/>
  <c r="CA81" i="2"/>
  <c r="CB81" i="2"/>
  <c r="C82" i="2"/>
  <c r="D82" i="2"/>
  <c r="E82" i="2"/>
  <c r="F82" i="2"/>
  <c r="G82" i="2"/>
  <c r="H82" i="2"/>
  <c r="I82" i="2"/>
  <c r="J82" i="2"/>
  <c r="K82" i="2"/>
  <c r="L82" i="2"/>
  <c r="M82" i="2"/>
  <c r="N82" i="2"/>
  <c r="O82" i="2"/>
  <c r="P82" i="2"/>
  <c r="Q82" i="2"/>
  <c r="R82" i="2"/>
  <c r="S82" i="2"/>
  <c r="T82" i="2"/>
  <c r="U82" i="2"/>
  <c r="V82" i="2"/>
  <c r="W82" i="2"/>
  <c r="X82" i="2"/>
  <c r="Y82" i="2"/>
  <c r="Z82" i="2"/>
  <c r="AA82" i="2"/>
  <c r="AB82" i="2"/>
  <c r="AC82" i="2"/>
  <c r="AD82" i="2"/>
  <c r="AE82" i="2"/>
  <c r="AF82" i="2"/>
  <c r="AG82" i="2"/>
  <c r="AH82" i="2"/>
  <c r="AI82" i="2"/>
  <c r="AJ82" i="2"/>
  <c r="AK82" i="2"/>
  <c r="AL82" i="2"/>
  <c r="AM82" i="2"/>
  <c r="AN82" i="2"/>
  <c r="AO82" i="2"/>
  <c r="AP82" i="2"/>
  <c r="AQ82" i="2"/>
  <c r="AR82" i="2"/>
  <c r="AS82" i="2"/>
  <c r="AT82" i="2"/>
  <c r="AU82" i="2"/>
  <c r="AV82" i="2"/>
  <c r="AW82" i="2"/>
  <c r="AX82" i="2"/>
  <c r="AY82" i="2"/>
  <c r="AZ82" i="2"/>
  <c r="BA82" i="2"/>
  <c r="BB82" i="2"/>
  <c r="BC82" i="2"/>
  <c r="BD82" i="2"/>
  <c r="BE82" i="2"/>
  <c r="BF82" i="2"/>
  <c r="BG82" i="2"/>
  <c r="BH82" i="2"/>
  <c r="BI82" i="2"/>
  <c r="BJ82" i="2"/>
  <c r="BK82" i="2"/>
  <c r="BL82" i="2"/>
  <c r="BM82" i="2"/>
  <c r="BN82" i="2"/>
  <c r="BO82" i="2"/>
  <c r="BP82" i="2"/>
  <c r="BQ82" i="2"/>
  <c r="BR82" i="2"/>
  <c r="BS82" i="2"/>
  <c r="BT82" i="2"/>
  <c r="BU82" i="2"/>
  <c r="BV82" i="2"/>
  <c r="BW82" i="2"/>
  <c r="BX82" i="2"/>
  <c r="BY82" i="2"/>
  <c r="BZ82" i="2"/>
  <c r="CA82" i="2"/>
  <c r="CB82" i="2"/>
  <c r="C83" i="2"/>
  <c r="D83" i="2"/>
  <c r="E83" i="2"/>
  <c r="F83" i="2"/>
  <c r="G83" i="2"/>
  <c r="H83" i="2"/>
  <c r="I83" i="2"/>
  <c r="J83" i="2"/>
  <c r="K83" i="2"/>
  <c r="L83" i="2"/>
  <c r="M83" i="2"/>
  <c r="N83" i="2"/>
  <c r="O83" i="2"/>
  <c r="P83" i="2"/>
  <c r="Q83" i="2"/>
  <c r="R83" i="2"/>
  <c r="S83" i="2"/>
  <c r="T83" i="2"/>
  <c r="U83" i="2"/>
  <c r="V83" i="2"/>
  <c r="W83" i="2"/>
  <c r="X83" i="2"/>
  <c r="Y83" i="2"/>
  <c r="Z83" i="2"/>
  <c r="AA83" i="2"/>
  <c r="AB83" i="2"/>
  <c r="AC83" i="2"/>
  <c r="AD83" i="2"/>
  <c r="AE83" i="2"/>
  <c r="AF83" i="2"/>
  <c r="AG83" i="2"/>
  <c r="AH83" i="2"/>
  <c r="AI83" i="2"/>
  <c r="AJ83" i="2"/>
  <c r="AK83" i="2"/>
  <c r="AL83" i="2"/>
  <c r="AM83" i="2"/>
  <c r="AN83" i="2"/>
  <c r="AO83" i="2"/>
  <c r="AP83" i="2"/>
  <c r="AQ83" i="2"/>
  <c r="AR83" i="2"/>
  <c r="AS83" i="2"/>
  <c r="AT83" i="2"/>
  <c r="AU83" i="2"/>
  <c r="AV83" i="2"/>
  <c r="AW83" i="2"/>
  <c r="AX83" i="2"/>
  <c r="AY83" i="2"/>
  <c r="AZ83" i="2"/>
  <c r="BA83" i="2"/>
  <c r="BB83" i="2"/>
  <c r="BC83" i="2"/>
  <c r="BD83" i="2"/>
  <c r="BE83" i="2"/>
  <c r="BF83" i="2"/>
  <c r="BG83" i="2"/>
  <c r="BH83" i="2"/>
  <c r="BI83" i="2"/>
  <c r="BJ83" i="2"/>
  <c r="BK83" i="2"/>
  <c r="BL83" i="2"/>
  <c r="BM83" i="2"/>
  <c r="BN83" i="2"/>
  <c r="BO83" i="2"/>
  <c r="BP83" i="2"/>
  <c r="BQ83" i="2"/>
  <c r="BR83" i="2"/>
  <c r="BS83" i="2"/>
  <c r="BT83" i="2"/>
  <c r="BU83" i="2"/>
  <c r="BV83" i="2"/>
  <c r="BW83" i="2"/>
  <c r="BX83" i="2"/>
  <c r="BY83" i="2"/>
  <c r="BZ83" i="2"/>
  <c r="CA83" i="2"/>
  <c r="CB83" i="2"/>
  <c r="C84" i="2"/>
  <c r="D84" i="2"/>
  <c r="E84" i="2"/>
  <c r="F84" i="2"/>
  <c r="G84" i="2"/>
  <c r="H84" i="2"/>
  <c r="I84" i="2"/>
  <c r="J84" i="2"/>
  <c r="K84" i="2"/>
  <c r="L84" i="2"/>
  <c r="L92" i="2" s="1"/>
  <c r="M84" i="2"/>
  <c r="N84" i="2"/>
  <c r="O84" i="2"/>
  <c r="P84" i="2"/>
  <c r="Q84" i="2"/>
  <c r="R84" i="2"/>
  <c r="S84" i="2"/>
  <c r="T84" i="2"/>
  <c r="U84" i="2"/>
  <c r="V84" i="2"/>
  <c r="W84" i="2"/>
  <c r="X84" i="2"/>
  <c r="Y84" i="2"/>
  <c r="Z84" i="2"/>
  <c r="AA84" i="2"/>
  <c r="AB84" i="2"/>
  <c r="AC84" i="2"/>
  <c r="AD84" i="2"/>
  <c r="AE84" i="2"/>
  <c r="AF84" i="2"/>
  <c r="AG84" i="2"/>
  <c r="AH84" i="2"/>
  <c r="AI84" i="2"/>
  <c r="AJ84" i="2"/>
  <c r="AK84" i="2"/>
  <c r="AL84" i="2"/>
  <c r="AM84" i="2"/>
  <c r="AN84" i="2"/>
  <c r="AO84" i="2"/>
  <c r="AP84" i="2"/>
  <c r="AQ84" i="2"/>
  <c r="AR84" i="2"/>
  <c r="AR92" i="2" s="1"/>
  <c r="AS84" i="2"/>
  <c r="AT84" i="2"/>
  <c r="AU84" i="2"/>
  <c r="AV84" i="2"/>
  <c r="AW84" i="2"/>
  <c r="AX84" i="2"/>
  <c r="AY84" i="2"/>
  <c r="AZ84" i="2"/>
  <c r="BA84" i="2"/>
  <c r="BB84" i="2"/>
  <c r="BC84" i="2"/>
  <c r="BD84" i="2"/>
  <c r="BE84" i="2"/>
  <c r="BF84" i="2"/>
  <c r="BG84" i="2"/>
  <c r="BH84" i="2"/>
  <c r="BI84" i="2"/>
  <c r="BJ84" i="2"/>
  <c r="BK84" i="2"/>
  <c r="BL84" i="2"/>
  <c r="BM84" i="2"/>
  <c r="BN84" i="2"/>
  <c r="BO84" i="2"/>
  <c r="BP84" i="2"/>
  <c r="BQ84" i="2"/>
  <c r="BR84" i="2"/>
  <c r="BS84" i="2"/>
  <c r="BT84" i="2"/>
  <c r="BU84" i="2"/>
  <c r="BV84" i="2"/>
  <c r="BW84" i="2"/>
  <c r="BX84" i="2"/>
  <c r="BX92" i="2" s="1"/>
  <c r="BY84" i="2"/>
  <c r="BZ84" i="2"/>
  <c r="CA84" i="2"/>
  <c r="CB84" i="2"/>
  <c r="C85" i="2"/>
  <c r="D85" i="2"/>
  <c r="E85" i="2"/>
  <c r="F85" i="2"/>
  <c r="G85" i="2"/>
  <c r="H85" i="2"/>
  <c r="I85" i="2"/>
  <c r="J85" i="2"/>
  <c r="K85" i="2"/>
  <c r="L85" i="2"/>
  <c r="M85" i="2"/>
  <c r="M92" i="2" s="1"/>
  <c r="N85" i="2"/>
  <c r="O85" i="2"/>
  <c r="P85" i="2"/>
  <c r="Q85" i="2"/>
  <c r="R85" i="2"/>
  <c r="S85" i="2"/>
  <c r="T85" i="2"/>
  <c r="U85" i="2"/>
  <c r="V85" i="2"/>
  <c r="W85" i="2"/>
  <c r="X85" i="2"/>
  <c r="Y85" i="2"/>
  <c r="Z85" i="2"/>
  <c r="AA85" i="2"/>
  <c r="AB85" i="2"/>
  <c r="AC85" i="2"/>
  <c r="AC92" i="2" s="1"/>
  <c r="AD85" i="2"/>
  <c r="AE85" i="2"/>
  <c r="AF85" i="2"/>
  <c r="AG85" i="2"/>
  <c r="AH85" i="2"/>
  <c r="AI85" i="2"/>
  <c r="AJ85" i="2"/>
  <c r="AK85" i="2"/>
  <c r="AL85" i="2"/>
  <c r="AM85" i="2"/>
  <c r="AN85" i="2"/>
  <c r="AO85" i="2"/>
  <c r="AP85" i="2"/>
  <c r="AQ85" i="2"/>
  <c r="AR85" i="2"/>
  <c r="AS85" i="2"/>
  <c r="AS92" i="2" s="1"/>
  <c r="AT85" i="2"/>
  <c r="AU85" i="2"/>
  <c r="AV85" i="2"/>
  <c r="AW85" i="2"/>
  <c r="AX85" i="2"/>
  <c r="AY85" i="2"/>
  <c r="AZ85" i="2"/>
  <c r="BA85" i="2"/>
  <c r="BA93" i="2" s="1"/>
  <c r="BA94" i="2" s="1"/>
  <c r="BA95" i="2" s="1"/>
  <c r="BB85" i="2"/>
  <c r="BC85" i="2"/>
  <c r="BD85" i="2"/>
  <c r="BE85" i="2"/>
  <c r="BF85" i="2"/>
  <c r="BG85" i="2"/>
  <c r="BH85" i="2"/>
  <c r="BI85" i="2"/>
  <c r="BI92" i="2" s="1"/>
  <c r="BJ85" i="2"/>
  <c r="BK85" i="2"/>
  <c r="BL85" i="2"/>
  <c r="BM85" i="2"/>
  <c r="BN85" i="2"/>
  <c r="BO85" i="2"/>
  <c r="BP85" i="2"/>
  <c r="BQ85" i="2"/>
  <c r="BQ93" i="2" s="1"/>
  <c r="BQ94" i="2" s="1"/>
  <c r="BQ95" i="2" s="1"/>
  <c r="BR85" i="2"/>
  <c r="BS85" i="2"/>
  <c r="BT85" i="2"/>
  <c r="BU85" i="2"/>
  <c r="BV85" i="2"/>
  <c r="BW85" i="2"/>
  <c r="BX85" i="2"/>
  <c r="BY85" i="2"/>
  <c r="BY92" i="2" s="1"/>
  <c r="BZ85" i="2"/>
  <c r="CA85" i="2"/>
  <c r="CB85" i="2"/>
  <c r="C86" i="2"/>
  <c r="D86" i="2"/>
  <c r="E86" i="2"/>
  <c r="F86" i="2"/>
  <c r="G86" i="2"/>
  <c r="G93" i="2" s="1"/>
  <c r="G94" i="2" s="1"/>
  <c r="G95" i="2" s="1"/>
  <c r="H86" i="2"/>
  <c r="I86" i="2"/>
  <c r="J86" i="2"/>
  <c r="K86" i="2"/>
  <c r="L86" i="2"/>
  <c r="M86" i="2"/>
  <c r="N86" i="2"/>
  <c r="O86" i="2"/>
  <c r="P86" i="2"/>
  <c r="Q86" i="2"/>
  <c r="R86" i="2"/>
  <c r="S86" i="2"/>
  <c r="T86" i="2"/>
  <c r="U86" i="2"/>
  <c r="V86" i="2"/>
  <c r="W86" i="2"/>
  <c r="W93" i="2" s="1"/>
  <c r="W94" i="2" s="1"/>
  <c r="W95" i="2" s="1"/>
  <c r="X86" i="2"/>
  <c r="Y86" i="2"/>
  <c r="Z86" i="2"/>
  <c r="AA86" i="2"/>
  <c r="AB86" i="2"/>
  <c r="AC86" i="2"/>
  <c r="AD86" i="2"/>
  <c r="AE86" i="2"/>
  <c r="AE93" i="2" s="1"/>
  <c r="AE94" i="2" s="1"/>
  <c r="AE95" i="2" s="1"/>
  <c r="AF86" i="2"/>
  <c r="AG86" i="2"/>
  <c r="AH86" i="2"/>
  <c r="AI86" i="2"/>
  <c r="AJ86" i="2"/>
  <c r="AK86" i="2"/>
  <c r="AL86" i="2"/>
  <c r="AM86" i="2"/>
  <c r="AN86" i="2"/>
  <c r="AO86" i="2"/>
  <c r="AP86" i="2"/>
  <c r="AQ86" i="2"/>
  <c r="AR86" i="2"/>
  <c r="AS86" i="2"/>
  <c r="AT86" i="2"/>
  <c r="AU86" i="2"/>
  <c r="AV86" i="2"/>
  <c r="AW86" i="2"/>
  <c r="AX86" i="2"/>
  <c r="AY86" i="2"/>
  <c r="AZ86" i="2"/>
  <c r="BA86" i="2"/>
  <c r="BB86" i="2"/>
  <c r="BC86" i="2"/>
  <c r="BD86" i="2"/>
  <c r="BE86" i="2"/>
  <c r="BF86" i="2"/>
  <c r="BG86" i="2"/>
  <c r="BH86" i="2"/>
  <c r="BI86" i="2"/>
  <c r="BJ86" i="2"/>
  <c r="BK86" i="2"/>
  <c r="BK93" i="2" s="1"/>
  <c r="BK94" i="2" s="1"/>
  <c r="BK95" i="2" s="1"/>
  <c r="BL86" i="2"/>
  <c r="BM86" i="2"/>
  <c r="BN86" i="2"/>
  <c r="BO86" i="2"/>
  <c r="BP86" i="2"/>
  <c r="BQ86" i="2"/>
  <c r="BR86" i="2"/>
  <c r="BS86" i="2"/>
  <c r="BT86" i="2"/>
  <c r="BU86" i="2"/>
  <c r="BV86" i="2"/>
  <c r="BW86" i="2"/>
  <c r="BX86" i="2"/>
  <c r="BY86" i="2"/>
  <c r="BZ86" i="2"/>
  <c r="CA86" i="2"/>
  <c r="CA93" i="2" s="1"/>
  <c r="CA94" i="2" s="1"/>
  <c r="CA95" i="2" s="1"/>
  <c r="CB86" i="2"/>
  <c r="C87" i="2"/>
  <c r="D87" i="2"/>
  <c r="E87" i="2"/>
  <c r="F87" i="2"/>
  <c r="G87" i="2"/>
  <c r="H87" i="2"/>
  <c r="I87" i="2"/>
  <c r="J87" i="2"/>
  <c r="K87" i="2"/>
  <c r="L87" i="2"/>
  <c r="M87" i="2"/>
  <c r="N87" i="2"/>
  <c r="O87" i="2"/>
  <c r="P87" i="2"/>
  <c r="Q87" i="2"/>
  <c r="R87" i="2"/>
  <c r="S87" i="2"/>
  <c r="T87" i="2"/>
  <c r="U87" i="2"/>
  <c r="V87" i="2"/>
  <c r="W87" i="2"/>
  <c r="X87" i="2"/>
  <c r="Y87" i="2"/>
  <c r="Z87" i="2"/>
  <c r="AA87" i="2"/>
  <c r="AB87" i="2"/>
  <c r="AC87" i="2"/>
  <c r="AD87" i="2"/>
  <c r="AE87" i="2"/>
  <c r="AF87" i="2"/>
  <c r="AG87" i="2"/>
  <c r="AH87" i="2"/>
  <c r="AI87" i="2"/>
  <c r="AJ87" i="2"/>
  <c r="AK87" i="2"/>
  <c r="AL87" i="2"/>
  <c r="AM87" i="2"/>
  <c r="AN87" i="2"/>
  <c r="AO87" i="2"/>
  <c r="AP87" i="2"/>
  <c r="AQ87" i="2"/>
  <c r="AR87" i="2"/>
  <c r="AS87" i="2"/>
  <c r="AT87" i="2"/>
  <c r="AU87" i="2"/>
  <c r="AV87" i="2"/>
  <c r="AW87" i="2"/>
  <c r="AX87" i="2"/>
  <c r="AY87" i="2"/>
  <c r="AZ87" i="2"/>
  <c r="BA87" i="2"/>
  <c r="BB87" i="2"/>
  <c r="BC87" i="2"/>
  <c r="BD87" i="2"/>
  <c r="BE87" i="2"/>
  <c r="BF87" i="2"/>
  <c r="BG87" i="2"/>
  <c r="BH87" i="2"/>
  <c r="BI87" i="2"/>
  <c r="BJ87" i="2"/>
  <c r="BK87" i="2"/>
  <c r="BL87" i="2"/>
  <c r="BM87" i="2"/>
  <c r="BN87" i="2"/>
  <c r="BO87" i="2"/>
  <c r="BP87" i="2"/>
  <c r="BQ87" i="2"/>
  <c r="BR87" i="2"/>
  <c r="BS87" i="2"/>
  <c r="BT87" i="2"/>
  <c r="BU87" i="2"/>
  <c r="BV87" i="2"/>
  <c r="BW87" i="2"/>
  <c r="BX87" i="2"/>
  <c r="BY87" i="2"/>
  <c r="BZ87" i="2"/>
  <c r="CA87" i="2"/>
  <c r="CB87" i="2"/>
  <c r="C88" i="2"/>
  <c r="D88" i="2"/>
  <c r="E88" i="2"/>
  <c r="F88" i="2"/>
  <c r="G88" i="2"/>
  <c r="H88" i="2"/>
  <c r="I88" i="2"/>
  <c r="J88" i="2"/>
  <c r="K88" i="2"/>
  <c r="L88" i="2"/>
  <c r="M88" i="2"/>
  <c r="N88" i="2"/>
  <c r="O88" i="2"/>
  <c r="P88" i="2"/>
  <c r="Q88" i="2"/>
  <c r="R88" i="2"/>
  <c r="S88" i="2"/>
  <c r="T88" i="2"/>
  <c r="U88" i="2"/>
  <c r="V88" i="2"/>
  <c r="W88" i="2"/>
  <c r="X88" i="2"/>
  <c r="Y88" i="2"/>
  <c r="Z88" i="2"/>
  <c r="AA88" i="2"/>
  <c r="AB88" i="2"/>
  <c r="AC88" i="2"/>
  <c r="AD88" i="2"/>
  <c r="AE88" i="2"/>
  <c r="AF88" i="2"/>
  <c r="AG88" i="2"/>
  <c r="AH88" i="2"/>
  <c r="AI88" i="2"/>
  <c r="AJ88" i="2"/>
  <c r="AK88" i="2"/>
  <c r="AL88" i="2"/>
  <c r="AM88" i="2"/>
  <c r="AN88" i="2"/>
  <c r="AO88" i="2"/>
  <c r="AP88" i="2"/>
  <c r="AQ88" i="2"/>
  <c r="AR88" i="2"/>
  <c r="AS88" i="2"/>
  <c r="AT88" i="2"/>
  <c r="AU88" i="2"/>
  <c r="AV88" i="2"/>
  <c r="AW88" i="2"/>
  <c r="AX88" i="2"/>
  <c r="AY88" i="2"/>
  <c r="AZ88" i="2"/>
  <c r="BA88" i="2"/>
  <c r="BB88" i="2"/>
  <c r="BC88" i="2"/>
  <c r="BD88" i="2"/>
  <c r="BE88" i="2"/>
  <c r="BF88" i="2"/>
  <c r="BG88" i="2"/>
  <c r="BH88" i="2"/>
  <c r="BI88" i="2"/>
  <c r="BJ88" i="2"/>
  <c r="BK88" i="2"/>
  <c r="BL88" i="2"/>
  <c r="BM88" i="2"/>
  <c r="BN88" i="2"/>
  <c r="BO88" i="2"/>
  <c r="BP88" i="2"/>
  <c r="BQ88" i="2"/>
  <c r="BR88" i="2"/>
  <c r="BS88" i="2"/>
  <c r="BT88" i="2"/>
  <c r="BU88" i="2"/>
  <c r="BV88" i="2"/>
  <c r="BW88" i="2"/>
  <c r="BX88" i="2"/>
  <c r="BY88" i="2"/>
  <c r="BZ88" i="2"/>
  <c r="CA88" i="2"/>
  <c r="CB88" i="2"/>
  <c r="C89" i="2"/>
  <c r="D89" i="2"/>
  <c r="E89" i="2"/>
  <c r="E93" i="2" s="1"/>
  <c r="E94" i="2" s="1"/>
  <c r="E95" i="2" s="1"/>
  <c r="F89" i="2"/>
  <c r="G89" i="2"/>
  <c r="H89" i="2"/>
  <c r="I89" i="2"/>
  <c r="J89" i="2"/>
  <c r="K89" i="2"/>
  <c r="L89" i="2"/>
  <c r="M89" i="2"/>
  <c r="N89" i="2"/>
  <c r="O89" i="2"/>
  <c r="P89" i="2"/>
  <c r="Q89" i="2"/>
  <c r="R89" i="2"/>
  <c r="S89" i="2"/>
  <c r="T89" i="2"/>
  <c r="U89" i="2"/>
  <c r="V89" i="2"/>
  <c r="W89" i="2"/>
  <c r="X89" i="2"/>
  <c r="Y89" i="2"/>
  <c r="Z89" i="2"/>
  <c r="AA89" i="2"/>
  <c r="AB89" i="2"/>
  <c r="AC89" i="2"/>
  <c r="AD89" i="2"/>
  <c r="AE89" i="2"/>
  <c r="AF89" i="2"/>
  <c r="AG89" i="2"/>
  <c r="AH89" i="2"/>
  <c r="AI89" i="2"/>
  <c r="AJ89" i="2"/>
  <c r="AK89" i="2"/>
  <c r="AL89" i="2"/>
  <c r="AM89" i="2"/>
  <c r="AN89" i="2"/>
  <c r="AO89" i="2"/>
  <c r="AP89" i="2"/>
  <c r="AQ89" i="2"/>
  <c r="AR89" i="2"/>
  <c r="AS89" i="2"/>
  <c r="AT89" i="2"/>
  <c r="AU89" i="2"/>
  <c r="AV89" i="2"/>
  <c r="AW89" i="2"/>
  <c r="AX89" i="2"/>
  <c r="AY89" i="2"/>
  <c r="AZ89" i="2"/>
  <c r="BA89" i="2"/>
  <c r="BB89" i="2"/>
  <c r="BC89" i="2"/>
  <c r="BD89" i="2"/>
  <c r="BE89" i="2"/>
  <c r="BF89" i="2"/>
  <c r="BG89" i="2"/>
  <c r="BH89" i="2"/>
  <c r="BI89" i="2"/>
  <c r="BJ89" i="2"/>
  <c r="BK89" i="2"/>
  <c r="BL89" i="2"/>
  <c r="BM89" i="2"/>
  <c r="BN89" i="2"/>
  <c r="BO89" i="2"/>
  <c r="BP89" i="2"/>
  <c r="BQ89" i="2"/>
  <c r="BR89" i="2"/>
  <c r="BS89" i="2"/>
  <c r="BT89" i="2"/>
  <c r="BU89" i="2"/>
  <c r="BV89" i="2"/>
  <c r="BW89" i="2"/>
  <c r="BX89" i="2"/>
  <c r="BY89" i="2"/>
  <c r="BZ89" i="2"/>
  <c r="CA89" i="2"/>
  <c r="CB89" i="2"/>
  <c r="C90" i="2"/>
  <c r="D90" i="2"/>
  <c r="E90" i="2"/>
  <c r="F90" i="2"/>
  <c r="G90" i="2"/>
  <c r="H90" i="2"/>
  <c r="I90" i="2"/>
  <c r="J90" i="2"/>
  <c r="K90" i="2"/>
  <c r="L90" i="2"/>
  <c r="M90" i="2"/>
  <c r="N90" i="2"/>
  <c r="O90" i="2"/>
  <c r="P90" i="2"/>
  <c r="Q90" i="2"/>
  <c r="R90" i="2"/>
  <c r="S90" i="2"/>
  <c r="T90" i="2"/>
  <c r="U90" i="2"/>
  <c r="V90" i="2"/>
  <c r="W90" i="2"/>
  <c r="X90" i="2"/>
  <c r="Y90" i="2"/>
  <c r="Z90" i="2"/>
  <c r="AA90" i="2"/>
  <c r="AB90" i="2"/>
  <c r="AC90" i="2"/>
  <c r="AD90" i="2"/>
  <c r="AE90" i="2"/>
  <c r="AF90" i="2"/>
  <c r="AG90" i="2"/>
  <c r="AH90" i="2"/>
  <c r="AI90" i="2"/>
  <c r="AJ90" i="2"/>
  <c r="AK90" i="2"/>
  <c r="AL90" i="2"/>
  <c r="AM90" i="2"/>
  <c r="AN90" i="2"/>
  <c r="AO90" i="2"/>
  <c r="AP90" i="2"/>
  <c r="AQ90" i="2"/>
  <c r="AR90" i="2"/>
  <c r="AS90" i="2"/>
  <c r="AT90" i="2"/>
  <c r="AU90" i="2"/>
  <c r="AV90" i="2"/>
  <c r="AW90" i="2"/>
  <c r="AX90" i="2"/>
  <c r="AY90" i="2"/>
  <c r="AZ90" i="2"/>
  <c r="BA90" i="2"/>
  <c r="BB90" i="2"/>
  <c r="BC90" i="2"/>
  <c r="BD90" i="2"/>
  <c r="BE90" i="2"/>
  <c r="BF90" i="2"/>
  <c r="BG90" i="2"/>
  <c r="BH90" i="2"/>
  <c r="BI90" i="2"/>
  <c r="BJ90" i="2"/>
  <c r="BK90" i="2"/>
  <c r="BL90" i="2"/>
  <c r="BM90" i="2"/>
  <c r="BN90" i="2"/>
  <c r="BO90" i="2"/>
  <c r="BP90" i="2"/>
  <c r="BQ90" i="2"/>
  <c r="BR90" i="2"/>
  <c r="BS90" i="2"/>
  <c r="BT90" i="2"/>
  <c r="BU90" i="2"/>
  <c r="BV90" i="2"/>
  <c r="BW90" i="2"/>
  <c r="BX90" i="2"/>
  <c r="BY90" i="2"/>
  <c r="BZ90" i="2"/>
  <c r="CA90" i="2"/>
  <c r="CB90" i="2"/>
  <c r="C91" i="2"/>
  <c r="D91" i="2"/>
  <c r="E91" i="2"/>
  <c r="F91" i="2"/>
  <c r="G91" i="2"/>
  <c r="H91" i="2"/>
  <c r="I91" i="2"/>
  <c r="J91" i="2"/>
  <c r="K91" i="2"/>
  <c r="K93" i="2" s="1"/>
  <c r="K94" i="2" s="1"/>
  <c r="K95" i="2" s="1"/>
  <c r="L91" i="2"/>
  <c r="M91" i="2"/>
  <c r="N91" i="2"/>
  <c r="O91" i="2"/>
  <c r="P91" i="2"/>
  <c r="Q91" i="2"/>
  <c r="R91" i="2"/>
  <c r="S91" i="2"/>
  <c r="S93" i="2" s="1"/>
  <c r="S94" i="2" s="1"/>
  <c r="S95" i="2" s="1"/>
  <c r="T91" i="2"/>
  <c r="U91" i="2"/>
  <c r="V91" i="2"/>
  <c r="W91" i="2"/>
  <c r="X91" i="2"/>
  <c r="Y91" i="2"/>
  <c r="Z91" i="2"/>
  <c r="AA91" i="2"/>
  <c r="AA93" i="2" s="1"/>
  <c r="AA94" i="2" s="1"/>
  <c r="AA95" i="2" s="1"/>
  <c r="AB91" i="2"/>
  <c r="AC91" i="2"/>
  <c r="AD91" i="2"/>
  <c r="AE91" i="2"/>
  <c r="AF91" i="2"/>
  <c r="AG91" i="2"/>
  <c r="AH91" i="2"/>
  <c r="AI91" i="2"/>
  <c r="AI93" i="2" s="1"/>
  <c r="AI94" i="2" s="1"/>
  <c r="AI95" i="2" s="1"/>
  <c r="AJ91" i="2"/>
  <c r="AK91" i="2"/>
  <c r="AL91" i="2"/>
  <c r="AM91" i="2"/>
  <c r="AN91" i="2"/>
  <c r="AO91" i="2"/>
  <c r="AP91" i="2"/>
  <c r="AQ91" i="2"/>
  <c r="AQ93" i="2" s="1"/>
  <c r="AQ94" i="2" s="1"/>
  <c r="AQ95" i="2" s="1"/>
  <c r="AR91" i="2"/>
  <c r="AS91" i="2"/>
  <c r="AT91" i="2"/>
  <c r="AU91" i="2"/>
  <c r="AV91" i="2"/>
  <c r="AW91" i="2"/>
  <c r="AX91" i="2"/>
  <c r="AY91" i="2"/>
  <c r="AY93" i="2" s="1"/>
  <c r="AY94" i="2" s="1"/>
  <c r="AY95" i="2" s="1"/>
  <c r="AZ91" i="2"/>
  <c r="BA91" i="2"/>
  <c r="BB91" i="2"/>
  <c r="BC91" i="2"/>
  <c r="BD91" i="2"/>
  <c r="BE91" i="2"/>
  <c r="BF91" i="2"/>
  <c r="BG91" i="2"/>
  <c r="BG93" i="2" s="1"/>
  <c r="BG94" i="2" s="1"/>
  <c r="BG95" i="2" s="1"/>
  <c r="BH91" i="2"/>
  <c r="BI91" i="2"/>
  <c r="BJ91" i="2"/>
  <c r="BK91" i="2"/>
  <c r="BL91" i="2"/>
  <c r="BM91" i="2"/>
  <c r="BN91" i="2"/>
  <c r="BO91" i="2"/>
  <c r="BO93" i="2" s="1"/>
  <c r="BO94" i="2" s="1"/>
  <c r="BO95" i="2" s="1"/>
  <c r="BP91" i="2"/>
  <c r="BQ91" i="2"/>
  <c r="BR91" i="2"/>
  <c r="BS91" i="2"/>
  <c r="BT91" i="2"/>
  <c r="BU91" i="2"/>
  <c r="BV91" i="2"/>
  <c r="BW91" i="2"/>
  <c r="BW93" i="2" s="1"/>
  <c r="BW94" i="2" s="1"/>
  <c r="BW95" i="2" s="1"/>
  <c r="BX91" i="2"/>
  <c r="BY91" i="2"/>
  <c r="BZ91" i="2"/>
  <c r="CA91" i="2"/>
  <c r="CB91" i="2"/>
  <c r="E92" i="2"/>
  <c r="U92" i="2"/>
  <c r="AK92" i="2"/>
  <c r="BA92" i="2"/>
  <c r="BQ92" i="2"/>
  <c r="O93" i="2"/>
  <c r="O94" i="2" s="1"/>
  <c r="O95" i="2" s="1"/>
  <c r="U93" i="2"/>
  <c r="U94" i="2" s="1"/>
  <c r="U95" i="2" s="1"/>
  <c r="AC93" i="2"/>
  <c r="AC94" i="2" s="1"/>
  <c r="AC95" i="2" s="1"/>
  <c r="AK93" i="2"/>
  <c r="AL93" i="2"/>
  <c r="AL94" i="2" s="1"/>
  <c r="AL95" i="2" s="1"/>
  <c r="AM93" i="2"/>
  <c r="AM94" i="2" s="1"/>
  <c r="AM95" i="2" s="1"/>
  <c r="AU93" i="2"/>
  <c r="AU94" i="2" s="1"/>
  <c r="AU95" i="2" s="1"/>
  <c r="BC93" i="2"/>
  <c r="BC94" i="2" s="1"/>
  <c r="BC95" i="2" s="1"/>
  <c r="BE93" i="2"/>
  <c r="BE94" i="2" s="1"/>
  <c r="BE95" i="2" s="1"/>
  <c r="BI93" i="2"/>
  <c r="BI94" i="2" s="1"/>
  <c r="BI95" i="2" s="1"/>
  <c r="BM93" i="2"/>
  <c r="BM94" i="2" s="1"/>
  <c r="BM95" i="2" s="1"/>
  <c r="BS93" i="2"/>
  <c r="BS94" i="2" s="1"/>
  <c r="BS95" i="2" s="1"/>
  <c r="BU93" i="2"/>
  <c r="BU94" i="2" s="1"/>
  <c r="BU95" i="2" s="1"/>
  <c r="BY93" i="2"/>
  <c r="AK94" i="2"/>
  <c r="AK95" i="2" s="1"/>
  <c r="BY94" i="2"/>
  <c r="BY95" i="2" s="1"/>
  <c r="B91" i="2"/>
  <c r="B89" i="2"/>
  <c r="B88" i="2"/>
  <c r="B87" i="2"/>
  <c r="B85" i="2"/>
  <c r="B83" i="2"/>
  <c r="B81" i="2"/>
  <c r="B80" i="2"/>
  <c r="B79" i="2"/>
  <c r="B78" i="2"/>
  <c r="B75" i="2"/>
  <c r="B73" i="2"/>
  <c r="B72" i="2"/>
  <c r="B71" i="2"/>
  <c r="B70" i="2"/>
  <c r="B69" i="2"/>
  <c r="B67" i="2"/>
  <c r="B65" i="2"/>
  <c r="B63" i="2"/>
  <c r="B68" i="2"/>
  <c r="B66" i="2"/>
  <c r="B64" i="2"/>
  <c r="B86" i="2"/>
  <c r="B84" i="2"/>
  <c r="B82" i="2"/>
  <c r="B77" i="2"/>
  <c r="B76" i="2"/>
  <c r="B90" i="2"/>
  <c r="B74" i="2"/>
  <c r="M93" i="2" l="1"/>
  <c r="M94" i="2" s="1"/>
  <c r="M95" i="2" s="1"/>
  <c r="AS93" i="2"/>
  <c r="AS94" i="2" s="1"/>
  <c r="AS95" i="2" s="1"/>
  <c r="C93" i="2"/>
  <c r="C94" i="2" s="1"/>
  <c r="C95" i="2" s="1"/>
  <c r="BU92" i="2"/>
  <c r="BM92" i="2"/>
  <c r="BE92" i="2"/>
  <c r="AW93" i="2"/>
  <c r="AW94" i="2" s="1"/>
  <c r="AW95" i="2" s="1"/>
  <c r="AO93" i="2"/>
  <c r="AO94" i="2" s="1"/>
  <c r="AO95" i="2" s="1"/>
  <c r="AG93" i="2"/>
  <c r="AG94" i="2" s="1"/>
  <c r="AG95" i="2" s="1"/>
  <c r="Y93" i="2"/>
  <c r="Y94" i="2" s="1"/>
  <c r="Y95" i="2" s="1"/>
  <c r="Q93" i="2"/>
  <c r="Q94" i="2" s="1"/>
  <c r="Q95" i="2" s="1"/>
  <c r="I93" i="2"/>
  <c r="I94" i="2" s="1"/>
  <c r="I95" i="2" s="1"/>
  <c r="CA92" i="2"/>
  <c r="BS92" i="2"/>
  <c r="BK92" i="2"/>
  <c r="BC92" i="2"/>
  <c r="AU92" i="2"/>
  <c r="AM92" i="2"/>
  <c r="AE92" i="2"/>
  <c r="W92" i="2"/>
  <c r="O92" i="2"/>
  <c r="G92" i="2"/>
  <c r="CB93" i="2"/>
  <c r="CB94" i="2" s="1"/>
  <c r="CB95" i="2" s="1"/>
  <c r="BT93" i="2"/>
  <c r="BT94" i="2" s="1"/>
  <c r="BT95" i="2" s="1"/>
  <c r="BL93" i="2"/>
  <c r="BL94" i="2" s="1"/>
  <c r="BL95" i="2" s="1"/>
  <c r="BD93" i="2"/>
  <c r="BD94" i="2" s="1"/>
  <c r="BD95" i="2" s="1"/>
  <c r="AV93" i="2"/>
  <c r="AV94" i="2" s="1"/>
  <c r="AV95" i="2" s="1"/>
  <c r="AN93" i="2"/>
  <c r="AN94" i="2" s="1"/>
  <c r="AN95" i="2" s="1"/>
  <c r="AF93" i="2"/>
  <c r="AF94" i="2" s="1"/>
  <c r="AF95" i="2" s="1"/>
  <c r="X93" i="2"/>
  <c r="X94" i="2" s="1"/>
  <c r="X95" i="2" s="1"/>
  <c r="P93" i="2"/>
  <c r="P94" i="2" s="1"/>
  <c r="P95" i="2" s="1"/>
  <c r="H93" i="2"/>
  <c r="H94" i="2" s="1"/>
  <c r="H95" i="2" s="1"/>
  <c r="BZ92" i="2"/>
  <c r="BR92" i="2"/>
  <c r="BJ92" i="2"/>
  <c r="BB92" i="2"/>
  <c r="AT92" i="2"/>
  <c r="AL92" i="2"/>
  <c r="AD92" i="2"/>
  <c r="V92" i="2"/>
  <c r="N92" i="2"/>
  <c r="F92" i="2"/>
  <c r="BX93" i="2"/>
  <c r="BX94" i="2" s="1"/>
  <c r="BX95" i="2" s="1"/>
  <c r="BP93" i="2"/>
  <c r="BP94" i="2" s="1"/>
  <c r="BP95" i="2" s="1"/>
  <c r="BH93" i="2"/>
  <c r="BH94" i="2" s="1"/>
  <c r="BH95" i="2" s="1"/>
  <c r="AZ93" i="2"/>
  <c r="AZ94" i="2" s="1"/>
  <c r="AZ95" i="2" s="1"/>
  <c r="AR93" i="2"/>
  <c r="AR94" i="2" s="1"/>
  <c r="AR95" i="2" s="1"/>
  <c r="AJ93" i="2"/>
  <c r="AJ94" i="2" s="1"/>
  <c r="AJ95" i="2" s="1"/>
  <c r="AB93" i="2"/>
  <c r="AB94" i="2" s="1"/>
  <c r="AB95" i="2" s="1"/>
  <c r="T93" i="2"/>
  <c r="T94" i="2" s="1"/>
  <c r="T95" i="2" s="1"/>
  <c r="L93" i="2"/>
  <c r="L94" i="2" s="1"/>
  <c r="L95" i="2" s="1"/>
  <c r="D93" i="2"/>
  <c r="D94" i="2" s="1"/>
  <c r="D95" i="2" s="1"/>
  <c r="BV93" i="2"/>
  <c r="BV94" i="2" s="1"/>
  <c r="BV95" i="2" s="1"/>
  <c r="BN93" i="2"/>
  <c r="BN94" i="2" s="1"/>
  <c r="BN95" i="2" s="1"/>
  <c r="BF93" i="2"/>
  <c r="BF94" i="2" s="1"/>
  <c r="BF95" i="2" s="1"/>
  <c r="AX93" i="2"/>
  <c r="AX94" i="2" s="1"/>
  <c r="AX95" i="2" s="1"/>
  <c r="AP93" i="2"/>
  <c r="AP94" i="2" s="1"/>
  <c r="AP95" i="2" s="1"/>
  <c r="AH93" i="2"/>
  <c r="AH94" i="2" s="1"/>
  <c r="AH95" i="2" s="1"/>
  <c r="Z93" i="2"/>
  <c r="Z94" i="2" s="1"/>
  <c r="Z95" i="2" s="1"/>
  <c r="R93" i="2"/>
  <c r="R94" i="2" s="1"/>
  <c r="R95" i="2" s="1"/>
  <c r="J93" i="2"/>
  <c r="J94" i="2" s="1"/>
  <c r="J95" i="2" s="1"/>
  <c r="CB92" i="2"/>
  <c r="BT92" i="2"/>
  <c r="BL92" i="2"/>
  <c r="BD92" i="2"/>
  <c r="AV92" i="2"/>
  <c r="AN92" i="2"/>
  <c r="AF92" i="2"/>
  <c r="X92" i="2"/>
  <c r="P92" i="2"/>
  <c r="H92" i="2"/>
  <c r="BW92" i="2"/>
  <c r="BO92" i="2"/>
  <c r="BG92" i="2"/>
  <c r="AY92" i="2"/>
  <c r="AQ92" i="2"/>
  <c r="AI92" i="2"/>
  <c r="AA92" i="2"/>
  <c r="S92" i="2"/>
  <c r="K92" i="2"/>
  <c r="C92" i="2"/>
  <c r="BV92" i="2"/>
  <c r="BN92" i="2"/>
  <c r="BF92" i="2"/>
  <c r="AX92" i="2"/>
  <c r="AP92" i="2"/>
  <c r="AH92" i="2"/>
  <c r="Z92" i="2"/>
  <c r="R92" i="2"/>
  <c r="J92" i="2"/>
  <c r="AO92" i="2"/>
  <c r="AG92" i="2"/>
  <c r="Q92" i="2"/>
  <c r="I92" i="2"/>
  <c r="AW92" i="2"/>
  <c r="Y92" i="2"/>
  <c r="B93" i="2"/>
  <c r="B92" i="2"/>
  <c r="B73" i="1"/>
  <c r="B79" i="1"/>
  <c r="B86" i="1"/>
  <c r="B88" i="1"/>
  <c r="B94" i="1"/>
  <c r="C73" i="1"/>
  <c r="C79" i="1"/>
  <c r="C86" i="1"/>
  <c r="C88" i="1"/>
  <c r="C94" i="1"/>
  <c r="B94" i="2" l="1"/>
  <c r="B95" i="2" s="1"/>
  <c r="B32" i="2" s="1"/>
  <c r="AX67" i="4"/>
  <c r="AX68" i="4"/>
  <c r="AX69" i="4"/>
  <c r="AX70" i="4"/>
  <c r="AX71" i="4"/>
  <c r="AX72" i="4"/>
  <c r="AX73" i="4"/>
  <c r="AX74" i="4"/>
  <c r="AX75" i="4"/>
  <c r="AX76" i="4"/>
  <c r="AX77" i="4"/>
  <c r="AX78" i="4"/>
  <c r="AX79" i="4"/>
  <c r="AX80" i="4"/>
  <c r="AX81" i="4"/>
  <c r="AX82" i="4"/>
  <c r="AX83" i="4"/>
  <c r="AX84" i="4"/>
  <c r="AX85" i="4"/>
  <c r="AX86" i="4"/>
  <c r="AX87" i="4"/>
  <c r="AX88" i="4"/>
  <c r="AX89" i="4"/>
  <c r="AX90" i="4"/>
  <c r="AX91" i="4"/>
  <c r="AX92" i="4"/>
  <c r="AX93" i="4"/>
  <c r="AX94" i="4"/>
  <c r="AX95" i="4"/>
  <c r="AX96" i="4"/>
  <c r="C67" i="4"/>
  <c r="D67" i="4"/>
  <c r="E67" i="4"/>
  <c r="F67" i="4"/>
  <c r="G67" i="4"/>
  <c r="H67" i="4"/>
  <c r="I67" i="4"/>
  <c r="J67" i="4"/>
  <c r="K67" i="4"/>
  <c r="L67" i="4"/>
  <c r="M67" i="4"/>
  <c r="N67" i="4"/>
  <c r="O67" i="4"/>
  <c r="P67" i="4"/>
  <c r="Q67" i="4"/>
  <c r="R67" i="4"/>
  <c r="S67" i="4"/>
  <c r="T67" i="4"/>
  <c r="U67" i="4"/>
  <c r="V67" i="4"/>
  <c r="W67" i="4"/>
  <c r="X67" i="4"/>
  <c r="Y67" i="4"/>
  <c r="Z67" i="4"/>
  <c r="AA67" i="4"/>
  <c r="AB67" i="4"/>
  <c r="AC67" i="4"/>
  <c r="AD67" i="4"/>
  <c r="AE67" i="4"/>
  <c r="AF67" i="4"/>
  <c r="AG67" i="4"/>
  <c r="AH67" i="4"/>
  <c r="AI67" i="4"/>
  <c r="AJ67" i="4"/>
  <c r="AK67" i="4"/>
  <c r="AL67" i="4"/>
  <c r="AM67" i="4"/>
  <c r="AN67" i="4"/>
  <c r="AO67" i="4"/>
  <c r="AP67" i="4"/>
  <c r="AQ67" i="4"/>
  <c r="AR67" i="4"/>
  <c r="AS67" i="4"/>
  <c r="AT67" i="4"/>
  <c r="AU67" i="4"/>
  <c r="AV67" i="4"/>
  <c r="AW67" i="4"/>
  <c r="C68" i="4"/>
  <c r="D68" i="4"/>
  <c r="E68" i="4"/>
  <c r="F68" i="4"/>
  <c r="G68" i="4"/>
  <c r="H68" i="4"/>
  <c r="I68" i="4"/>
  <c r="J68" i="4"/>
  <c r="K68" i="4"/>
  <c r="L68" i="4"/>
  <c r="M68" i="4"/>
  <c r="N68" i="4"/>
  <c r="O68" i="4"/>
  <c r="P68" i="4"/>
  <c r="Q68" i="4"/>
  <c r="R68" i="4"/>
  <c r="S68" i="4"/>
  <c r="T68" i="4"/>
  <c r="U68" i="4"/>
  <c r="V68" i="4"/>
  <c r="W68" i="4"/>
  <c r="X68" i="4"/>
  <c r="Y68" i="4"/>
  <c r="Z68" i="4"/>
  <c r="AA68" i="4"/>
  <c r="AB68" i="4"/>
  <c r="AC68" i="4"/>
  <c r="AD68" i="4"/>
  <c r="AE68" i="4"/>
  <c r="AF68" i="4"/>
  <c r="AG68" i="4"/>
  <c r="AH68" i="4"/>
  <c r="AI68" i="4"/>
  <c r="AJ68" i="4"/>
  <c r="AK68" i="4"/>
  <c r="AL68" i="4"/>
  <c r="AM68" i="4"/>
  <c r="AN68" i="4"/>
  <c r="AO68" i="4"/>
  <c r="AP68" i="4"/>
  <c r="AQ68" i="4"/>
  <c r="AR68" i="4"/>
  <c r="AS68" i="4"/>
  <c r="AT68" i="4"/>
  <c r="AU68" i="4"/>
  <c r="AV68" i="4"/>
  <c r="AW68" i="4"/>
  <c r="C69" i="4"/>
  <c r="D69" i="4"/>
  <c r="E69" i="4"/>
  <c r="F69" i="4"/>
  <c r="G69" i="4"/>
  <c r="H69" i="4"/>
  <c r="I69" i="4"/>
  <c r="J69" i="4"/>
  <c r="K69" i="4"/>
  <c r="L69" i="4"/>
  <c r="M69" i="4"/>
  <c r="N69" i="4"/>
  <c r="O69" i="4"/>
  <c r="P69" i="4"/>
  <c r="Q69" i="4"/>
  <c r="R69" i="4"/>
  <c r="S69" i="4"/>
  <c r="T69" i="4"/>
  <c r="U69" i="4"/>
  <c r="V69" i="4"/>
  <c r="W69" i="4"/>
  <c r="X69" i="4"/>
  <c r="Y69" i="4"/>
  <c r="Z69" i="4"/>
  <c r="AA69" i="4"/>
  <c r="AB69" i="4"/>
  <c r="AC69" i="4"/>
  <c r="AD69" i="4"/>
  <c r="AE69" i="4"/>
  <c r="AF69" i="4"/>
  <c r="AG69" i="4"/>
  <c r="AH69" i="4"/>
  <c r="AI69" i="4"/>
  <c r="AJ69" i="4"/>
  <c r="AK69" i="4"/>
  <c r="AL69" i="4"/>
  <c r="AM69" i="4"/>
  <c r="AN69" i="4"/>
  <c r="AO69" i="4"/>
  <c r="AP69" i="4"/>
  <c r="AQ69" i="4"/>
  <c r="AR69" i="4"/>
  <c r="AS69" i="4"/>
  <c r="AT69" i="4"/>
  <c r="AU69" i="4"/>
  <c r="AV69" i="4"/>
  <c r="AW69" i="4"/>
  <c r="C70" i="4"/>
  <c r="D70" i="4"/>
  <c r="E70" i="4"/>
  <c r="F70" i="4"/>
  <c r="G70" i="4"/>
  <c r="H70" i="4"/>
  <c r="I70" i="4"/>
  <c r="J70" i="4"/>
  <c r="K70" i="4"/>
  <c r="L70" i="4"/>
  <c r="M70" i="4"/>
  <c r="N70" i="4"/>
  <c r="O70" i="4"/>
  <c r="P70" i="4"/>
  <c r="Q70" i="4"/>
  <c r="R70" i="4"/>
  <c r="S70" i="4"/>
  <c r="T70" i="4"/>
  <c r="U70" i="4"/>
  <c r="V70" i="4"/>
  <c r="W70" i="4"/>
  <c r="X70" i="4"/>
  <c r="Y70" i="4"/>
  <c r="Z70" i="4"/>
  <c r="AA70" i="4"/>
  <c r="AB70" i="4"/>
  <c r="AC70" i="4"/>
  <c r="AD70" i="4"/>
  <c r="AE70" i="4"/>
  <c r="AF70" i="4"/>
  <c r="AG70" i="4"/>
  <c r="AH70" i="4"/>
  <c r="AI70" i="4"/>
  <c r="AJ70" i="4"/>
  <c r="AK70" i="4"/>
  <c r="AL70" i="4"/>
  <c r="AM70" i="4"/>
  <c r="AN70" i="4"/>
  <c r="AO70" i="4"/>
  <c r="AP70" i="4"/>
  <c r="AQ70" i="4"/>
  <c r="AR70" i="4"/>
  <c r="AS70" i="4"/>
  <c r="AT70" i="4"/>
  <c r="AU70" i="4"/>
  <c r="AV70" i="4"/>
  <c r="AW70" i="4"/>
  <c r="C71" i="4"/>
  <c r="D71" i="4"/>
  <c r="E71" i="4"/>
  <c r="F71" i="4"/>
  <c r="G71" i="4"/>
  <c r="H71" i="4"/>
  <c r="I71" i="4"/>
  <c r="J71" i="4"/>
  <c r="K71" i="4"/>
  <c r="L71" i="4"/>
  <c r="M71" i="4"/>
  <c r="N71" i="4"/>
  <c r="O71" i="4"/>
  <c r="P71" i="4"/>
  <c r="Q71" i="4"/>
  <c r="R71" i="4"/>
  <c r="S71" i="4"/>
  <c r="T71" i="4"/>
  <c r="U71" i="4"/>
  <c r="V71" i="4"/>
  <c r="W71" i="4"/>
  <c r="X71" i="4"/>
  <c r="Y71" i="4"/>
  <c r="Z71" i="4"/>
  <c r="AA71" i="4"/>
  <c r="AB71" i="4"/>
  <c r="AC71" i="4"/>
  <c r="AD71" i="4"/>
  <c r="AE71" i="4"/>
  <c r="AF71" i="4"/>
  <c r="AG71" i="4"/>
  <c r="AH71" i="4"/>
  <c r="AI71" i="4"/>
  <c r="AJ71" i="4"/>
  <c r="AK71" i="4"/>
  <c r="AL71" i="4"/>
  <c r="AM71" i="4"/>
  <c r="AN71" i="4"/>
  <c r="AO71" i="4"/>
  <c r="AP71" i="4"/>
  <c r="AQ71" i="4"/>
  <c r="AR71" i="4"/>
  <c r="AS71" i="4"/>
  <c r="AT71" i="4"/>
  <c r="AU71" i="4"/>
  <c r="AV71" i="4"/>
  <c r="AW71" i="4"/>
  <c r="C72" i="4"/>
  <c r="D72" i="4"/>
  <c r="E72" i="4"/>
  <c r="F72" i="4"/>
  <c r="G72" i="4"/>
  <c r="H72" i="4"/>
  <c r="I72" i="4"/>
  <c r="J72" i="4"/>
  <c r="K72" i="4"/>
  <c r="L72" i="4"/>
  <c r="M72" i="4"/>
  <c r="N72" i="4"/>
  <c r="O72" i="4"/>
  <c r="P72" i="4"/>
  <c r="Q72" i="4"/>
  <c r="R72" i="4"/>
  <c r="S72" i="4"/>
  <c r="T72" i="4"/>
  <c r="U72" i="4"/>
  <c r="V72" i="4"/>
  <c r="W72" i="4"/>
  <c r="X72" i="4"/>
  <c r="Y72" i="4"/>
  <c r="Z72" i="4"/>
  <c r="AA72" i="4"/>
  <c r="AB72" i="4"/>
  <c r="AC72" i="4"/>
  <c r="AD72" i="4"/>
  <c r="AE72" i="4"/>
  <c r="AF72" i="4"/>
  <c r="AG72" i="4"/>
  <c r="AH72" i="4"/>
  <c r="AI72" i="4"/>
  <c r="AJ72" i="4"/>
  <c r="AK72" i="4"/>
  <c r="AL72" i="4"/>
  <c r="AM72" i="4"/>
  <c r="AN72" i="4"/>
  <c r="AO72" i="4"/>
  <c r="AP72" i="4"/>
  <c r="AQ72" i="4"/>
  <c r="AR72" i="4"/>
  <c r="AS72" i="4"/>
  <c r="AT72" i="4"/>
  <c r="AU72" i="4"/>
  <c r="AV72" i="4"/>
  <c r="AW72" i="4"/>
  <c r="C73" i="4"/>
  <c r="D73" i="4"/>
  <c r="E73" i="4"/>
  <c r="F73" i="4"/>
  <c r="G73" i="4"/>
  <c r="H73" i="4"/>
  <c r="I73" i="4"/>
  <c r="J73" i="4"/>
  <c r="K73" i="4"/>
  <c r="L73" i="4"/>
  <c r="M73" i="4"/>
  <c r="N73" i="4"/>
  <c r="O73" i="4"/>
  <c r="P73" i="4"/>
  <c r="Q73" i="4"/>
  <c r="R73" i="4"/>
  <c r="S73" i="4"/>
  <c r="T73" i="4"/>
  <c r="U73" i="4"/>
  <c r="V73" i="4"/>
  <c r="W73" i="4"/>
  <c r="X73" i="4"/>
  <c r="Y73" i="4"/>
  <c r="Z73" i="4"/>
  <c r="AA73" i="4"/>
  <c r="AB73" i="4"/>
  <c r="AC73" i="4"/>
  <c r="AD73" i="4"/>
  <c r="AE73" i="4"/>
  <c r="AF73" i="4"/>
  <c r="AG73" i="4"/>
  <c r="AH73" i="4"/>
  <c r="AI73" i="4"/>
  <c r="AJ73" i="4"/>
  <c r="AK73" i="4"/>
  <c r="AL73" i="4"/>
  <c r="AM73" i="4"/>
  <c r="AN73" i="4"/>
  <c r="AO73" i="4"/>
  <c r="AP73" i="4"/>
  <c r="AQ73" i="4"/>
  <c r="AR73" i="4"/>
  <c r="AS73" i="4"/>
  <c r="AT73" i="4"/>
  <c r="AU73" i="4"/>
  <c r="AV73" i="4"/>
  <c r="AW73" i="4"/>
  <c r="C74" i="4"/>
  <c r="D74" i="4"/>
  <c r="E74" i="4"/>
  <c r="F74" i="4"/>
  <c r="G74" i="4"/>
  <c r="H74" i="4"/>
  <c r="I74" i="4"/>
  <c r="J74" i="4"/>
  <c r="K74" i="4"/>
  <c r="L74" i="4"/>
  <c r="M74" i="4"/>
  <c r="N74" i="4"/>
  <c r="O74" i="4"/>
  <c r="P74" i="4"/>
  <c r="Q74" i="4"/>
  <c r="R74" i="4"/>
  <c r="S74" i="4"/>
  <c r="T74" i="4"/>
  <c r="U74" i="4"/>
  <c r="V74" i="4"/>
  <c r="W74" i="4"/>
  <c r="X74" i="4"/>
  <c r="Y74" i="4"/>
  <c r="Z74" i="4"/>
  <c r="AA74" i="4"/>
  <c r="AB74" i="4"/>
  <c r="AC74" i="4"/>
  <c r="AD74" i="4"/>
  <c r="AE74" i="4"/>
  <c r="AF74" i="4"/>
  <c r="AG74" i="4"/>
  <c r="AH74" i="4"/>
  <c r="AI74" i="4"/>
  <c r="AJ74" i="4"/>
  <c r="AK74" i="4"/>
  <c r="AL74" i="4"/>
  <c r="AM74" i="4"/>
  <c r="AN74" i="4"/>
  <c r="AO74" i="4"/>
  <c r="AP74" i="4"/>
  <c r="AQ74" i="4"/>
  <c r="AR74" i="4"/>
  <c r="AS74" i="4"/>
  <c r="AT74" i="4"/>
  <c r="AU74" i="4"/>
  <c r="AV74" i="4"/>
  <c r="AW74" i="4"/>
  <c r="C75" i="4"/>
  <c r="D75" i="4"/>
  <c r="E75" i="4"/>
  <c r="F75" i="4"/>
  <c r="G75" i="4"/>
  <c r="H75" i="4"/>
  <c r="I75" i="4"/>
  <c r="J75" i="4"/>
  <c r="K75" i="4"/>
  <c r="L75" i="4"/>
  <c r="M75" i="4"/>
  <c r="N75" i="4"/>
  <c r="O75" i="4"/>
  <c r="P75" i="4"/>
  <c r="Q75" i="4"/>
  <c r="R75" i="4"/>
  <c r="S75" i="4"/>
  <c r="T75" i="4"/>
  <c r="U75" i="4"/>
  <c r="V75" i="4"/>
  <c r="W75" i="4"/>
  <c r="X75" i="4"/>
  <c r="Y75" i="4"/>
  <c r="Z75" i="4"/>
  <c r="AA75" i="4"/>
  <c r="AB75" i="4"/>
  <c r="AC75" i="4"/>
  <c r="AD75" i="4"/>
  <c r="AE75" i="4"/>
  <c r="AF75" i="4"/>
  <c r="AG75" i="4"/>
  <c r="AH75" i="4"/>
  <c r="AI75" i="4"/>
  <c r="AJ75" i="4"/>
  <c r="AK75" i="4"/>
  <c r="AL75" i="4"/>
  <c r="AM75" i="4"/>
  <c r="AN75" i="4"/>
  <c r="AO75" i="4"/>
  <c r="AP75" i="4"/>
  <c r="AQ75" i="4"/>
  <c r="AR75" i="4"/>
  <c r="AS75" i="4"/>
  <c r="AT75" i="4"/>
  <c r="AU75" i="4"/>
  <c r="AV75" i="4"/>
  <c r="AW75" i="4"/>
  <c r="C76" i="4"/>
  <c r="D76" i="4"/>
  <c r="E76" i="4"/>
  <c r="F76" i="4"/>
  <c r="G76" i="4"/>
  <c r="H76" i="4"/>
  <c r="I76" i="4"/>
  <c r="J76" i="4"/>
  <c r="K76" i="4"/>
  <c r="L76" i="4"/>
  <c r="M76" i="4"/>
  <c r="N76" i="4"/>
  <c r="O76" i="4"/>
  <c r="P76" i="4"/>
  <c r="Q76" i="4"/>
  <c r="R76" i="4"/>
  <c r="S76" i="4"/>
  <c r="T76" i="4"/>
  <c r="U76" i="4"/>
  <c r="V76" i="4"/>
  <c r="W76" i="4"/>
  <c r="X76" i="4"/>
  <c r="Y76" i="4"/>
  <c r="Z76" i="4"/>
  <c r="AA76" i="4"/>
  <c r="AB76" i="4"/>
  <c r="AC76" i="4"/>
  <c r="AD76" i="4"/>
  <c r="AE76" i="4"/>
  <c r="AF76" i="4"/>
  <c r="AG76" i="4"/>
  <c r="AH76" i="4"/>
  <c r="AI76" i="4"/>
  <c r="AJ76" i="4"/>
  <c r="AK76" i="4"/>
  <c r="AL76" i="4"/>
  <c r="AM76" i="4"/>
  <c r="AN76" i="4"/>
  <c r="AO76" i="4"/>
  <c r="AP76" i="4"/>
  <c r="AQ76" i="4"/>
  <c r="AR76" i="4"/>
  <c r="AS76" i="4"/>
  <c r="AT76" i="4"/>
  <c r="AU76" i="4"/>
  <c r="AV76" i="4"/>
  <c r="AW76" i="4"/>
  <c r="C77" i="4"/>
  <c r="D77" i="4"/>
  <c r="E77" i="4"/>
  <c r="F77" i="4"/>
  <c r="G77" i="4"/>
  <c r="H77" i="4"/>
  <c r="I77" i="4"/>
  <c r="J77" i="4"/>
  <c r="K77" i="4"/>
  <c r="L77" i="4"/>
  <c r="M77" i="4"/>
  <c r="N77" i="4"/>
  <c r="O77" i="4"/>
  <c r="P77" i="4"/>
  <c r="Q77" i="4"/>
  <c r="R77" i="4"/>
  <c r="S77" i="4"/>
  <c r="T77" i="4"/>
  <c r="U77" i="4"/>
  <c r="V77" i="4"/>
  <c r="W77" i="4"/>
  <c r="X77" i="4"/>
  <c r="Y77" i="4"/>
  <c r="Z77" i="4"/>
  <c r="AA77" i="4"/>
  <c r="AB77" i="4"/>
  <c r="AC77" i="4"/>
  <c r="AD77" i="4"/>
  <c r="AE77" i="4"/>
  <c r="AF77" i="4"/>
  <c r="AG77" i="4"/>
  <c r="AH77" i="4"/>
  <c r="AI77" i="4"/>
  <c r="AJ77" i="4"/>
  <c r="AK77" i="4"/>
  <c r="AL77" i="4"/>
  <c r="AM77" i="4"/>
  <c r="AN77" i="4"/>
  <c r="AO77" i="4"/>
  <c r="AP77" i="4"/>
  <c r="AQ77" i="4"/>
  <c r="AR77" i="4"/>
  <c r="AS77" i="4"/>
  <c r="AT77" i="4"/>
  <c r="AU77" i="4"/>
  <c r="AV77" i="4"/>
  <c r="AW77" i="4"/>
  <c r="C78" i="4"/>
  <c r="D78" i="4"/>
  <c r="E78" i="4"/>
  <c r="F78" i="4"/>
  <c r="G78" i="4"/>
  <c r="H78" i="4"/>
  <c r="I78" i="4"/>
  <c r="J78" i="4"/>
  <c r="K78" i="4"/>
  <c r="L78" i="4"/>
  <c r="M78" i="4"/>
  <c r="N78" i="4"/>
  <c r="O78" i="4"/>
  <c r="P78" i="4"/>
  <c r="Q78" i="4"/>
  <c r="R78" i="4"/>
  <c r="S78" i="4"/>
  <c r="T78" i="4"/>
  <c r="U78" i="4"/>
  <c r="V78" i="4"/>
  <c r="W78" i="4"/>
  <c r="X78" i="4"/>
  <c r="Y78" i="4"/>
  <c r="Z78" i="4"/>
  <c r="AA78" i="4"/>
  <c r="AB78" i="4"/>
  <c r="AC78" i="4"/>
  <c r="AD78" i="4"/>
  <c r="AE78" i="4"/>
  <c r="AF78" i="4"/>
  <c r="AG78" i="4"/>
  <c r="AH78" i="4"/>
  <c r="AI78" i="4"/>
  <c r="AJ78" i="4"/>
  <c r="AK78" i="4"/>
  <c r="AL78" i="4"/>
  <c r="AM78" i="4"/>
  <c r="AN78" i="4"/>
  <c r="AO78" i="4"/>
  <c r="AP78" i="4"/>
  <c r="AQ78" i="4"/>
  <c r="AR78" i="4"/>
  <c r="AS78" i="4"/>
  <c r="AT78" i="4"/>
  <c r="AU78" i="4"/>
  <c r="AV78" i="4"/>
  <c r="AW78" i="4"/>
  <c r="C79" i="4"/>
  <c r="D79" i="4"/>
  <c r="E79" i="4"/>
  <c r="F79" i="4"/>
  <c r="G79" i="4"/>
  <c r="H79" i="4"/>
  <c r="I79" i="4"/>
  <c r="J79" i="4"/>
  <c r="K79" i="4"/>
  <c r="L79" i="4"/>
  <c r="M79" i="4"/>
  <c r="N79" i="4"/>
  <c r="O79" i="4"/>
  <c r="P79" i="4"/>
  <c r="Q79" i="4"/>
  <c r="R79" i="4"/>
  <c r="S79" i="4"/>
  <c r="T79" i="4"/>
  <c r="U79" i="4"/>
  <c r="V79" i="4"/>
  <c r="W79" i="4"/>
  <c r="X79" i="4"/>
  <c r="Y79" i="4"/>
  <c r="Z79" i="4"/>
  <c r="AA79" i="4"/>
  <c r="AB79" i="4"/>
  <c r="AC79" i="4"/>
  <c r="AD79" i="4"/>
  <c r="AE79" i="4"/>
  <c r="AF79" i="4"/>
  <c r="AG79" i="4"/>
  <c r="AH79" i="4"/>
  <c r="AI79" i="4"/>
  <c r="AJ79" i="4"/>
  <c r="AK79" i="4"/>
  <c r="AL79" i="4"/>
  <c r="AM79" i="4"/>
  <c r="AN79" i="4"/>
  <c r="AO79" i="4"/>
  <c r="AP79" i="4"/>
  <c r="AQ79" i="4"/>
  <c r="AR79" i="4"/>
  <c r="AS79" i="4"/>
  <c r="AT79" i="4"/>
  <c r="AU79" i="4"/>
  <c r="AV79" i="4"/>
  <c r="AW79" i="4"/>
  <c r="C80" i="4"/>
  <c r="D80" i="4"/>
  <c r="E80" i="4"/>
  <c r="F80" i="4"/>
  <c r="G80" i="4"/>
  <c r="H80" i="4"/>
  <c r="I80" i="4"/>
  <c r="J80" i="4"/>
  <c r="K80" i="4"/>
  <c r="L80" i="4"/>
  <c r="M80" i="4"/>
  <c r="N80" i="4"/>
  <c r="O80" i="4"/>
  <c r="P80" i="4"/>
  <c r="Q80" i="4"/>
  <c r="R80" i="4"/>
  <c r="S80" i="4"/>
  <c r="T80" i="4"/>
  <c r="U80" i="4"/>
  <c r="V80" i="4"/>
  <c r="W80" i="4"/>
  <c r="X80" i="4"/>
  <c r="Y80" i="4"/>
  <c r="Z80" i="4"/>
  <c r="AA80" i="4"/>
  <c r="AB80" i="4"/>
  <c r="AC80" i="4"/>
  <c r="AD80" i="4"/>
  <c r="AE80" i="4"/>
  <c r="AF80" i="4"/>
  <c r="AG80" i="4"/>
  <c r="AH80" i="4"/>
  <c r="AI80" i="4"/>
  <c r="AJ80" i="4"/>
  <c r="AK80" i="4"/>
  <c r="AL80" i="4"/>
  <c r="AM80" i="4"/>
  <c r="AN80" i="4"/>
  <c r="AO80" i="4"/>
  <c r="AP80" i="4"/>
  <c r="AQ80" i="4"/>
  <c r="AR80" i="4"/>
  <c r="AS80" i="4"/>
  <c r="AT80" i="4"/>
  <c r="AU80" i="4"/>
  <c r="AV80" i="4"/>
  <c r="AW80" i="4"/>
  <c r="C81" i="4"/>
  <c r="D81" i="4"/>
  <c r="E81" i="4"/>
  <c r="F81" i="4"/>
  <c r="G81" i="4"/>
  <c r="H81" i="4"/>
  <c r="I81" i="4"/>
  <c r="J81" i="4"/>
  <c r="K81" i="4"/>
  <c r="L81" i="4"/>
  <c r="M81" i="4"/>
  <c r="N81" i="4"/>
  <c r="O81" i="4"/>
  <c r="P81" i="4"/>
  <c r="Q81" i="4"/>
  <c r="R81" i="4"/>
  <c r="S81" i="4"/>
  <c r="T81" i="4"/>
  <c r="U81" i="4"/>
  <c r="V81" i="4"/>
  <c r="W81" i="4"/>
  <c r="X81" i="4"/>
  <c r="Y81" i="4"/>
  <c r="Z81" i="4"/>
  <c r="AA81" i="4"/>
  <c r="AB81" i="4"/>
  <c r="AC81" i="4"/>
  <c r="AD81" i="4"/>
  <c r="AE81" i="4"/>
  <c r="AF81" i="4"/>
  <c r="AG81" i="4"/>
  <c r="AH81" i="4"/>
  <c r="AI81" i="4"/>
  <c r="AJ81" i="4"/>
  <c r="AK81" i="4"/>
  <c r="AL81" i="4"/>
  <c r="AM81" i="4"/>
  <c r="AN81" i="4"/>
  <c r="AO81" i="4"/>
  <c r="AP81" i="4"/>
  <c r="AQ81" i="4"/>
  <c r="AR81" i="4"/>
  <c r="AS81" i="4"/>
  <c r="AT81" i="4"/>
  <c r="AU81" i="4"/>
  <c r="AV81" i="4"/>
  <c r="AW81" i="4"/>
  <c r="C82" i="4"/>
  <c r="D82" i="4"/>
  <c r="E82" i="4"/>
  <c r="F82" i="4"/>
  <c r="G82" i="4"/>
  <c r="H82" i="4"/>
  <c r="I82" i="4"/>
  <c r="J82" i="4"/>
  <c r="K82" i="4"/>
  <c r="L82" i="4"/>
  <c r="M82" i="4"/>
  <c r="N82" i="4"/>
  <c r="O82" i="4"/>
  <c r="P82" i="4"/>
  <c r="Q82" i="4"/>
  <c r="R82" i="4"/>
  <c r="S82" i="4"/>
  <c r="T82" i="4"/>
  <c r="U82" i="4"/>
  <c r="V82" i="4"/>
  <c r="W82" i="4"/>
  <c r="X82" i="4"/>
  <c r="Y82" i="4"/>
  <c r="Z82" i="4"/>
  <c r="AA82" i="4"/>
  <c r="AB82" i="4"/>
  <c r="AC82" i="4"/>
  <c r="AD82" i="4"/>
  <c r="AE82" i="4"/>
  <c r="AF82" i="4"/>
  <c r="AG82" i="4"/>
  <c r="AH82" i="4"/>
  <c r="AI82" i="4"/>
  <c r="AJ82" i="4"/>
  <c r="AK82" i="4"/>
  <c r="AL82" i="4"/>
  <c r="AM82" i="4"/>
  <c r="AN82" i="4"/>
  <c r="AO82" i="4"/>
  <c r="AP82" i="4"/>
  <c r="AQ82" i="4"/>
  <c r="AR82" i="4"/>
  <c r="AS82" i="4"/>
  <c r="AT82" i="4"/>
  <c r="AU82" i="4"/>
  <c r="AV82" i="4"/>
  <c r="AW82" i="4"/>
  <c r="C83" i="4"/>
  <c r="D83" i="4"/>
  <c r="E83" i="4"/>
  <c r="F83" i="4"/>
  <c r="G83" i="4"/>
  <c r="H83" i="4"/>
  <c r="I83" i="4"/>
  <c r="J83" i="4"/>
  <c r="K83" i="4"/>
  <c r="L83" i="4"/>
  <c r="M83" i="4"/>
  <c r="N83" i="4"/>
  <c r="O83" i="4"/>
  <c r="P83" i="4"/>
  <c r="Q83" i="4"/>
  <c r="R83" i="4"/>
  <c r="S83" i="4"/>
  <c r="T83" i="4"/>
  <c r="U83" i="4"/>
  <c r="V83" i="4"/>
  <c r="W83" i="4"/>
  <c r="X83" i="4"/>
  <c r="Y83" i="4"/>
  <c r="Z83" i="4"/>
  <c r="AA83" i="4"/>
  <c r="AB83" i="4"/>
  <c r="AC83" i="4"/>
  <c r="AD83" i="4"/>
  <c r="AE83" i="4"/>
  <c r="AF83" i="4"/>
  <c r="AG83" i="4"/>
  <c r="AH83" i="4"/>
  <c r="AI83" i="4"/>
  <c r="AJ83" i="4"/>
  <c r="AK83" i="4"/>
  <c r="AL83" i="4"/>
  <c r="AM83" i="4"/>
  <c r="AN83" i="4"/>
  <c r="AO83" i="4"/>
  <c r="AP83" i="4"/>
  <c r="AQ83" i="4"/>
  <c r="AR83" i="4"/>
  <c r="AS83" i="4"/>
  <c r="AT83" i="4"/>
  <c r="AU83" i="4"/>
  <c r="AV83" i="4"/>
  <c r="AW83" i="4"/>
  <c r="C84" i="4"/>
  <c r="D84" i="4"/>
  <c r="E84" i="4"/>
  <c r="F84" i="4"/>
  <c r="G84" i="4"/>
  <c r="H84" i="4"/>
  <c r="I84" i="4"/>
  <c r="J84" i="4"/>
  <c r="K84" i="4"/>
  <c r="L84" i="4"/>
  <c r="M84" i="4"/>
  <c r="N84" i="4"/>
  <c r="O84" i="4"/>
  <c r="P84" i="4"/>
  <c r="Q84" i="4"/>
  <c r="R84" i="4"/>
  <c r="S84" i="4"/>
  <c r="T84" i="4"/>
  <c r="U84" i="4"/>
  <c r="V84" i="4"/>
  <c r="W84" i="4"/>
  <c r="X84" i="4"/>
  <c r="Y84" i="4"/>
  <c r="Z84" i="4"/>
  <c r="AA84" i="4"/>
  <c r="AB84" i="4"/>
  <c r="AC84" i="4"/>
  <c r="AD84" i="4"/>
  <c r="AE84" i="4"/>
  <c r="AF84" i="4"/>
  <c r="AG84" i="4"/>
  <c r="AH84" i="4"/>
  <c r="AI84" i="4"/>
  <c r="AJ84" i="4"/>
  <c r="AK84" i="4"/>
  <c r="AL84" i="4"/>
  <c r="AM84" i="4"/>
  <c r="AN84" i="4"/>
  <c r="AO84" i="4"/>
  <c r="AP84" i="4"/>
  <c r="AQ84" i="4"/>
  <c r="AR84" i="4"/>
  <c r="AS84" i="4"/>
  <c r="AT84" i="4"/>
  <c r="AU84" i="4"/>
  <c r="AV84" i="4"/>
  <c r="AW84" i="4"/>
  <c r="C85" i="4"/>
  <c r="D85" i="4"/>
  <c r="E85" i="4"/>
  <c r="F85" i="4"/>
  <c r="G85" i="4"/>
  <c r="H85" i="4"/>
  <c r="I85" i="4"/>
  <c r="J85" i="4"/>
  <c r="K85" i="4"/>
  <c r="L85" i="4"/>
  <c r="M85" i="4"/>
  <c r="N85" i="4"/>
  <c r="O85" i="4"/>
  <c r="P85" i="4"/>
  <c r="Q85" i="4"/>
  <c r="R85" i="4"/>
  <c r="S85" i="4"/>
  <c r="T85" i="4"/>
  <c r="U85" i="4"/>
  <c r="V85" i="4"/>
  <c r="W85" i="4"/>
  <c r="X85" i="4"/>
  <c r="Y85" i="4"/>
  <c r="Z85" i="4"/>
  <c r="AA85" i="4"/>
  <c r="AB85" i="4"/>
  <c r="AC85" i="4"/>
  <c r="AD85" i="4"/>
  <c r="AE85" i="4"/>
  <c r="AF85" i="4"/>
  <c r="AG85" i="4"/>
  <c r="AH85" i="4"/>
  <c r="AI85" i="4"/>
  <c r="AJ85" i="4"/>
  <c r="AK85" i="4"/>
  <c r="AL85" i="4"/>
  <c r="AM85" i="4"/>
  <c r="AN85" i="4"/>
  <c r="AO85" i="4"/>
  <c r="AP85" i="4"/>
  <c r="AQ85" i="4"/>
  <c r="AR85" i="4"/>
  <c r="AS85" i="4"/>
  <c r="AT85" i="4"/>
  <c r="AU85" i="4"/>
  <c r="AV85" i="4"/>
  <c r="AW85" i="4"/>
  <c r="C86" i="4"/>
  <c r="D86" i="4"/>
  <c r="E86" i="4"/>
  <c r="F86" i="4"/>
  <c r="G86" i="4"/>
  <c r="H86" i="4"/>
  <c r="I86" i="4"/>
  <c r="J86" i="4"/>
  <c r="K86" i="4"/>
  <c r="L86" i="4"/>
  <c r="M86" i="4"/>
  <c r="N86" i="4"/>
  <c r="O86" i="4"/>
  <c r="P86" i="4"/>
  <c r="Q86" i="4"/>
  <c r="R86" i="4"/>
  <c r="S86" i="4"/>
  <c r="T86" i="4"/>
  <c r="U86" i="4"/>
  <c r="V86" i="4"/>
  <c r="W86" i="4"/>
  <c r="X86" i="4"/>
  <c r="Y86" i="4"/>
  <c r="Z86" i="4"/>
  <c r="AA86" i="4"/>
  <c r="AB86" i="4"/>
  <c r="AC86" i="4"/>
  <c r="AD86" i="4"/>
  <c r="AE86" i="4"/>
  <c r="AF86" i="4"/>
  <c r="AG86" i="4"/>
  <c r="AH86" i="4"/>
  <c r="AI86" i="4"/>
  <c r="AJ86" i="4"/>
  <c r="AK86" i="4"/>
  <c r="AL86" i="4"/>
  <c r="AM86" i="4"/>
  <c r="AN86" i="4"/>
  <c r="AO86" i="4"/>
  <c r="AP86" i="4"/>
  <c r="AQ86" i="4"/>
  <c r="AR86" i="4"/>
  <c r="AS86" i="4"/>
  <c r="AT86" i="4"/>
  <c r="AU86" i="4"/>
  <c r="AV86" i="4"/>
  <c r="AW86" i="4"/>
  <c r="C87" i="4"/>
  <c r="D87" i="4"/>
  <c r="E87" i="4"/>
  <c r="F87" i="4"/>
  <c r="G87" i="4"/>
  <c r="H87" i="4"/>
  <c r="I87" i="4"/>
  <c r="J87" i="4"/>
  <c r="K87" i="4"/>
  <c r="L87" i="4"/>
  <c r="M87" i="4"/>
  <c r="N87" i="4"/>
  <c r="O87" i="4"/>
  <c r="P87" i="4"/>
  <c r="Q87" i="4"/>
  <c r="R87" i="4"/>
  <c r="S87" i="4"/>
  <c r="T87" i="4"/>
  <c r="U87" i="4"/>
  <c r="V87" i="4"/>
  <c r="W87" i="4"/>
  <c r="X87" i="4"/>
  <c r="Y87" i="4"/>
  <c r="Z87" i="4"/>
  <c r="AA87" i="4"/>
  <c r="AB87" i="4"/>
  <c r="AC87" i="4"/>
  <c r="AD87" i="4"/>
  <c r="AE87" i="4"/>
  <c r="AF87" i="4"/>
  <c r="AG87" i="4"/>
  <c r="AH87" i="4"/>
  <c r="AI87" i="4"/>
  <c r="AJ87" i="4"/>
  <c r="AK87" i="4"/>
  <c r="AL87" i="4"/>
  <c r="AM87" i="4"/>
  <c r="AN87" i="4"/>
  <c r="AO87" i="4"/>
  <c r="AP87" i="4"/>
  <c r="AQ87" i="4"/>
  <c r="AR87" i="4"/>
  <c r="AS87" i="4"/>
  <c r="AT87" i="4"/>
  <c r="AU87" i="4"/>
  <c r="AV87" i="4"/>
  <c r="AW87" i="4"/>
  <c r="C88" i="4"/>
  <c r="D88" i="4"/>
  <c r="E88" i="4"/>
  <c r="F88" i="4"/>
  <c r="G88" i="4"/>
  <c r="H88" i="4"/>
  <c r="I88" i="4"/>
  <c r="J88" i="4"/>
  <c r="K88" i="4"/>
  <c r="L88" i="4"/>
  <c r="M88" i="4"/>
  <c r="N88" i="4"/>
  <c r="O88" i="4"/>
  <c r="P88" i="4"/>
  <c r="Q88" i="4"/>
  <c r="R88" i="4"/>
  <c r="S88" i="4"/>
  <c r="T88" i="4"/>
  <c r="U88" i="4"/>
  <c r="V88" i="4"/>
  <c r="W88" i="4"/>
  <c r="X88" i="4"/>
  <c r="Y88" i="4"/>
  <c r="Z88" i="4"/>
  <c r="AA88" i="4"/>
  <c r="AB88" i="4"/>
  <c r="AC88" i="4"/>
  <c r="AD88" i="4"/>
  <c r="AE88" i="4"/>
  <c r="AF88" i="4"/>
  <c r="AG88" i="4"/>
  <c r="AH88" i="4"/>
  <c r="AI88" i="4"/>
  <c r="AJ88" i="4"/>
  <c r="AK88" i="4"/>
  <c r="AL88" i="4"/>
  <c r="AM88" i="4"/>
  <c r="AN88" i="4"/>
  <c r="AO88" i="4"/>
  <c r="AP88" i="4"/>
  <c r="AQ88" i="4"/>
  <c r="AR88" i="4"/>
  <c r="AS88" i="4"/>
  <c r="AT88" i="4"/>
  <c r="AU88" i="4"/>
  <c r="AV88" i="4"/>
  <c r="AW88" i="4"/>
  <c r="C89" i="4"/>
  <c r="D89" i="4"/>
  <c r="E89" i="4"/>
  <c r="F89" i="4"/>
  <c r="G89" i="4"/>
  <c r="H89" i="4"/>
  <c r="I89" i="4"/>
  <c r="J89" i="4"/>
  <c r="K89" i="4"/>
  <c r="L89" i="4"/>
  <c r="M89" i="4"/>
  <c r="N89" i="4"/>
  <c r="O89" i="4"/>
  <c r="P89" i="4"/>
  <c r="Q89" i="4"/>
  <c r="R89" i="4"/>
  <c r="S89" i="4"/>
  <c r="T89" i="4"/>
  <c r="U89" i="4"/>
  <c r="V89" i="4"/>
  <c r="W89" i="4"/>
  <c r="X89" i="4"/>
  <c r="Y89" i="4"/>
  <c r="Z89" i="4"/>
  <c r="AA89" i="4"/>
  <c r="AB89" i="4"/>
  <c r="AC89" i="4"/>
  <c r="AD89" i="4"/>
  <c r="AE89" i="4"/>
  <c r="AF89" i="4"/>
  <c r="AG89" i="4"/>
  <c r="AH89" i="4"/>
  <c r="AI89" i="4"/>
  <c r="AJ89" i="4"/>
  <c r="AK89" i="4"/>
  <c r="AL89" i="4"/>
  <c r="AM89" i="4"/>
  <c r="AN89" i="4"/>
  <c r="AO89" i="4"/>
  <c r="AP89" i="4"/>
  <c r="AQ89" i="4"/>
  <c r="AR89" i="4"/>
  <c r="AS89" i="4"/>
  <c r="AT89" i="4"/>
  <c r="AU89" i="4"/>
  <c r="AV89" i="4"/>
  <c r="AW89" i="4"/>
  <c r="C90" i="4"/>
  <c r="D90" i="4"/>
  <c r="E90" i="4"/>
  <c r="F90" i="4"/>
  <c r="G90" i="4"/>
  <c r="H90" i="4"/>
  <c r="I90" i="4"/>
  <c r="J90" i="4"/>
  <c r="K90" i="4"/>
  <c r="L90" i="4"/>
  <c r="M90" i="4"/>
  <c r="N90" i="4"/>
  <c r="O90" i="4"/>
  <c r="P90" i="4"/>
  <c r="Q90" i="4"/>
  <c r="R90" i="4"/>
  <c r="S90" i="4"/>
  <c r="T90" i="4"/>
  <c r="U90" i="4"/>
  <c r="V90" i="4"/>
  <c r="W90" i="4"/>
  <c r="X90" i="4"/>
  <c r="Y90" i="4"/>
  <c r="Z90" i="4"/>
  <c r="AA90" i="4"/>
  <c r="AB90" i="4"/>
  <c r="AC90" i="4"/>
  <c r="AD90" i="4"/>
  <c r="AE90" i="4"/>
  <c r="AF90" i="4"/>
  <c r="AG90" i="4"/>
  <c r="AH90" i="4"/>
  <c r="AI90" i="4"/>
  <c r="AJ90" i="4"/>
  <c r="AK90" i="4"/>
  <c r="AL90" i="4"/>
  <c r="AM90" i="4"/>
  <c r="AN90" i="4"/>
  <c r="AO90" i="4"/>
  <c r="AP90" i="4"/>
  <c r="AQ90" i="4"/>
  <c r="AR90" i="4"/>
  <c r="AS90" i="4"/>
  <c r="AT90" i="4"/>
  <c r="AU90" i="4"/>
  <c r="AV90" i="4"/>
  <c r="AW90" i="4"/>
  <c r="C91" i="4"/>
  <c r="D91" i="4"/>
  <c r="E91" i="4"/>
  <c r="F91" i="4"/>
  <c r="G91" i="4"/>
  <c r="H91" i="4"/>
  <c r="I91" i="4"/>
  <c r="J91" i="4"/>
  <c r="K91" i="4"/>
  <c r="L91" i="4"/>
  <c r="M91" i="4"/>
  <c r="N91" i="4"/>
  <c r="O91" i="4"/>
  <c r="P91" i="4"/>
  <c r="Q91" i="4"/>
  <c r="R91" i="4"/>
  <c r="S91" i="4"/>
  <c r="T91" i="4"/>
  <c r="U91" i="4"/>
  <c r="V91" i="4"/>
  <c r="W91" i="4"/>
  <c r="X91" i="4"/>
  <c r="Y91" i="4"/>
  <c r="Z91" i="4"/>
  <c r="AA91" i="4"/>
  <c r="AB91" i="4"/>
  <c r="AC91" i="4"/>
  <c r="AD91" i="4"/>
  <c r="AE91" i="4"/>
  <c r="AF91" i="4"/>
  <c r="AG91" i="4"/>
  <c r="AH91" i="4"/>
  <c r="AI91" i="4"/>
  <c r="AJ91" i="4"/>
  <c r="AK91" i="4"/>
  <c r="AL91" i="4"/>
  <c r="AM91" i="4"/>
  <c r="AN91" i="4"/>
  <c r="AO91" i="4"/>
  <c r="AP91" i="4"/>
  <c r="AQ91" i="4"/>
  <c r="AR91" i="4"/>
  <c r="AS91" i="4"/>
  <c r="AT91" i="4"/>
  <c r="AU91" i="4"/>
  <c r="AV91" i="4"/>
  <c r="AW91" i="4"/>
  <c r="C92" i="4"/>
  <c r="D92" i="4"/>
  <c r="E92" i="4"/>
  <c r="F92" i="4"/>
  <c r="G92" i="4"/>
  <c r="H92" i="4"/>
  <c r="I92" i="4"/>
  <c r="J92" i="4"/>
  <c r="K92" i="4"/>
  <c r="L92" i="4"/>
  <c r="M92" i="4"/>
  <c r="N92" i="4"/>
  <c r="O92" i="4"/>
  <c r="P92" i="4"/>
  <c r="Q92" i="4"/>
  <c r="R92" i="4"/>
  <c r="S92" i="4"/>
  <c r="T92" i="4"/>
  <c r="U92" i="4"/>
  <c r="V92" i="4"/>
  <c r="W92" i="4"/>
  <c r="X92" i="4"/>
  <c r="Y92" i="4"/>
  <c r="Z92" i="4"/>
  <c r="AA92" i="4"/>
  <c r="AB92" i="4"/>
  <c r="AC92" i="4"/>
  <c r="AD92" i="4"/>
  <c r="AE92" i="4"/>
  <c r="AF92" i="4"/>
  <c r="AG92" i="4"/>
  <c r="AH92" i="4"/>
  <c r="AI92" i="4"/>
  <c r="AJ92" i="4"/>
  <c r="AK92" i="4"/>
  <c r="AL92" i="4"/>
  <c r="AM92" i="4"/>
  <c r="AN92" i="4"/>
  <c r="AO92" i="4"/>
  <c r="AP92" i="4"/>
  <c r="AQ92" i="4"/>
  <c r="AR92" i="4"/>
  <c r="AS92" i="4"/>
  <c r="AT92" i="4"/>
  <c r="AU92" i="4"/>
  <c r="AV92" i="4"/>
  <c r="AW92" i="4"/>
  <c r="C93" i="4"/>
  <c r="D93" i="4"/>
  <c r="E93" i="4"/>
  <c r="F93" i="4"/>
  <c r="G93" i="4"/>
  <c r="H93" i="4"/>
  <c r="I93" i="4"/>
  <c r="J93" i="4"/>
  <c r="K93" i="4"/>
  <c r="L93" i="4"/>
  <c r="M93" i="4"/>
  <c r="N93" i="4"/>
  <c r="O93" i="4"/>
  <c r="P93" i="4"/>
  <c r="Q93" i="4"/>
  <c r="R93" i="4"/>
  <c r="S93" i="4"/>
  <c r="T93" i="4"/>
  <c r="U93" i="4"/>
  <c r="V93" i="4"/>
  <c r="W93" i="4"/>
  <c r="X93" i="4"/>
  <c r="Y93" i="4"/>
  <c r="Z93" i="4"/>
  <c r="AA93" i="4"/>
  <c r="AB93" i="4"/>
  <c r="AC93" i="4"/>
  <c r="AD93" i="4"/>
  <c r="AE93" i="4"/>
  <c r="AF93" i="4"/>
  <c r="AG93" i="4"/>
  <c r="AH93" i="4"/>
  <c r="AI93" i="4"/>
  <c r="AJ93" i="4"/>
  <c r="AK93" i="4"/>
  <c r="AL93" i="4"/>
  <c r="AM93" i="4"/>
  <c r="AN93" i="4"/>
  <c r="AO93" i="4"/>
  <c r="AP93" i="4"/>
  <c r="AQ93" i="4"/>
  <c r="AR93" i="4"/>
  <c r="AS93" i="4"/>
  <c r="AT93" i="4"/>
  <c r="AU93" i="4"/>
  <c r="AV93" i="4"/>
  <c r="AW93" i="4"/>
  <c r="C94" i="4"/>
  <c r="D94" i="4"/>
  <c r="E94" i="4"/>
  <c r="F94" i="4"/>
  <c r="G94" i="4"/>
  <c r="H94" i="4"/>
  <c r="I94" i="4"/>
  <c r="J94" i="4"/>
  <c r="K94" i="4"/>
  <c r="L94" i="4"/>
  <c r="M94" i="4"/>
  <c r="N94" i="4"/>
  <c r="O94" i="4"/>
  <c r="P94" i="4"/>
  <c r="Q94" i="4"/>
  <c r="R94" i="4"/>
  <c r="S94" i="4"/>
  <c r="T94" i="4"/>
  <c r="U94" i="4"/>
  <c r="V94" i="4"/>
  <c r="W94" i="4"/>
  <c r="X94" i="4"/>
  <c r="Y94" i="4"/>
  <c r="Z94" i="4"/>
  <c r="AA94" i="4"/>
  <c r="AB94" i="4"/>
  <c r="AC94" i="4"/>
  <c r="AD94" i="4"/>
  <c r="AE94" i="4"/>
  <c r="AF94" i="4"/>
  <c r="AG94" i="4"/>
  <c r="AH94" i="4"/>
  <c r="AI94" i="4"/>
  <c r="AJ94" i="4"/>
  <c r="AK94" i="4"/>
  <c r="AL94" i="4"/>
  <c r="AM94" i="4"/>
  <c r="AN94" i="4"/>
  <c r="AO94" i="4"/>
  <c r="AP94" i="4"/>
  <c r="AQ94" i="4"/>
  <c r="AR94" i="4"/>
  <c r="AS94" i="4"/>
  <c r="AT94" i="4"/>
  <c r="AU94" i="4"/>
  <c r="AV94" i="4"/>
  <c r="AW94" i="4"/>
  <c r="C95" i="4"/>
  <c r="D95" i="4"/>
  <c r="E95" i="4"/>
  <c r="F95" i="4"/>
  <c r="G95" i="4"/>
  <c r="H95" i="4"/>
  <c r="I95" i="4"/>
  <c r="J95" i="4"/>
  <c r="K95" i="4"/>
  <c r="L95" i="4"/>
  <c r="M95" i="4"/>
  <c r="N95" i="4"/>
  <c r="O95" i="4"/>
  <c r="P95" i="4"/>
  <c r="Q95" i="4"/>
  <c r="R95" i="4"/>
  <c r="S95" i="4"/>
  <c r="T95" i="4"/>
  <c r="U95" i="4"/>
  <c r="V95" i="4"/>
  <c r="W95" i="4"/>
  <c r="X95" i="4"/>
  <c r="Y95" i="4"/>
  <c r="Z95" i="4"/>
  <c r="AA95" i="4"/>
  <c r="AB95" i="4"/>
  <c r="AC95" i="4"/>
  <c r="AD95" i="4"/>
  <c r="AE95" i="4"/>
  <c r="AF95" i="4"/>
  <c r="AG95" i="4"/>
  <c r="AH95" i="4"/>
  <c r="AI95" i="4"/>
  <c r="AJ95" i="4"/>
  <c r="AK95" i="4"/>
  <c r="AL95" i="4"/>
  <c r="AM95" i="4"/>
  <c r="AN95" i="4"/>
  <c r="AO95" i="4"/>
  <c r="AP95" i="4"/>
  <c r="AQ95" i="4"/>
  <c r="AR95" i="4"/>
  <c r="AS95" i="4"/>
  <c r="AT95" i="4"/>
  <c r="AU95" i="4"/>
  <c r="AV95" i="4"/>
  <c r="AW95" i="4"/>
  <c r="C96" i="4"/>
  <c r="D96" i="4"/>
  <c r="E96" i="4"/>
  <c r="F96" i="4"/>
  <c r="G96" i="4"/>
  <c r="H96" i="4"/>
  <c r="I96" i="4"/>
  <c r="J96" i="4"/>
  <c r="K96" i="4"/>
  <c r="L96" i="4"/>
  <c r="M96" i="4"/>
  <c r="N96" i="4"/>
  <c r="O96" i="4"/>
  <c r="P96" i="4"/>
  <c r="Q96" i="4"/>
  <c r="R96" i="4"/>
  <c r="S96" i="4"/>
  <c r="T96" i="4"/>
  <c r="U96" i="4"/>
  <c r="V96" i="4"/>
  <c r="W96" i="4"/>
  <c r="X96" i="4"/>
  <c r="Y96" i="4"/>
  <c r="Z96" i="4"/>
  <c r="AA96" i="4"/>
  <c r="AB96" i="4"/>
  <c r="AC96" i="4"/>
  <c r="AD96" i="4"/>
  <c r="AE96" i="4"/>
  <c r="AF96" i="4"/>
  <c r="AG96" i="4"/>
  <c r="AH96" i="4"/>
  <c r="AI96" i="4"/>
  <c r="AJ96" i="4"/>
  <c r="AK96" i="4"/>
  <c r="AL96" i="4"/>
  <c r="AM96" i="4"/>
  <c r="AN96" i="4"/>
  <c r="AO96" i="4"/>
  <c r="AP96" i="4"/>
  <c r="AQ96" i="4"/>
  <c r="AR96" i="4"/>
  <c r="AS96" i="4"/>
  <c r="AT96" i="4"/>
  <c r="AU96" i="4"/>
  <c r="AV96" i="4"/>
  <c r="AW96" i="4"/>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AR66" i="3"/>
  <c r="AS66" i="3"/>
  <c r="AT66" i="3"/>
  <c r="AU66" i="3"/>
  <c r="AV66" i="3"/>
  <c r="AW66" i="3"/>
  <c r="AX66"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P68" i="3"/>
  <c r="Q68" i="3"/>
  <c r="R68" i="3"/>
  <c r="S68" i="3"/>
  <c r="T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AU69" i="3"/>
  <c r="AV69" i="3"/>
  <c r="AW69" i="3"/>
  <c r="AX69"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AU70" i="3"/>
  <c r="AV70" i="3"/>
  <c r="AW70" i="3"/>
  <c r="AX70" i="3"/>
  <c r="P71"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AX71" i="3"/>
  <c r="P72" i="3"/>
  <c r="Q72" i="3"/>
  <c r="R72" i="3"/>
  <c r="S72" i="3"/>
  <c r="T72" i="3"/>
  <c r="U72" i="3"/>
  <c r="V72" i="3"/>
  <c r="W72" i="3"/>
  <c r="X72" i="3"/>
  <c r="Y72" i="3"/>
  <c r="Z72" i="3"/>
  <c r="AA72" i="3"/>
  <c r="AB72" i="3"/>
  <c r="AC72" i="3"/>
  <c r="AD72" i="3"/>
  <c r="AE72" i="3"/>
  <c r="AF72" i="3"/>
  <c r="AG72" i="3"/>
  <c r="AH72" i="3"/>
  <c r="AI72" i="3"/>
  <c r="AJ72" i="3"/>
  <c r="AK72" i="3"/>
  <c r="AL72" i="3"/>
  <c r="AM72" i="3"/>
  <c r="AN72" i="3"/>
  <c r="AO72" i="3"/>
  <c r="AP72" i="3"/>
  <c r="AQ72" i="3"/>
  <c r="AR72" i="3"/>
  <c r="AS72" i="3"/>
  <c r="AT72" i="3"/>
  <c r="AU72" i="3"/>
  <c r="AV72" i="3"/>
  <c r="AW72" i="3"/>
  <c r="AX72"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AU73" i="3"/>
  <c r="AV73" i="3"/>
  <c r="AW73" i="3"/>
  <c r="AX73"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AP74" i="3"/>
  <c r="AQ74" i="3"/>
  <c r="AR74" i="3"/>
  <c r="AS74" i="3"/>
  <c r="AT74" i="3"/>
  <c r="AU74" i="3"/>
  <c r="AV74" i="3"/>
  <c r="AW74" i="3"/>
  <c r="AX74" i="3"/>
  <c r="P75" i="3"/>
  <c r="Q75" i="3"/>
  <c r="R75" i="3"/>
  <c r="S75" i="3"/>
  <c r="T75" i="3"/>
  <c r="U75" i="3"/>
  <c r="V75" i="3"/>
  <c r="W75" i="3"/>
  <c r="X75" i="3"/>
  <c r="Y75" i="3"/>
  <c r="Z75" i="3"/>
  <c r="AA75" i="3"/>
  <c r="AB75" i="3"/>
  <c r="AC75" i="3"/>
  <c r="AD75" i="3"/>
  <c r="AE75" i="3"/>
  <c r="AF75" i="3"/>
  <c r="AG75" i="3"/>
  <c r="AH75" i="3"/>
  <c r="AI75" i="3"/>
  <c r="AJ75" i="3"/>
  <c r="AK75" i="3"/>
  <c r="AL75" i="3"/>
  <c r="AM75" i="3"/>
  <c r="AN75" i="3"/>
  <c r="AO75" i="3"/>
  <c r="AP75" i="3"/>
  <c r="AQ75" i="3"/>
  <c r="AR75" i="3"/>
  <c r="AS75" i="3"/>
  <c r="AT75" i="3"/>
  <c r="AU75" i="3"/>
  <c r="AV75" i="3"/>
  <c r="AW75" i="3"/>
  <c r="AX75" i="3"/>
  <c r="P76" i="3"/>
  <c r="Q76" i="3"/>
  <c r="R76" i="3"/>
  <c r="S76" i="3"/>
  <c r="T76" i="3"/>
  <c r="U76" i="3"/>
  <c r="V76" i="3"/>
  <c r="W76" i="3"/>
  <c r="X76" i="3"/>
  <c r="Y76" i="3"/>
  <c r="Z76" i="3"/>
  <c r="AA76" i="3"/>
  <c r="AB76" i="3"/>
  <c r="AC76" i="3"/>
  <c r="AD76" i="3"/>
  <c r="AE76" i="3"/>
  <c r="AF76" i="3"/>
  <c r="AG76" i="3"/>
  <c r="AH76" i="3"/>
  <c r="AI76" i="3"/>
  <c r="AJ76" i="3"/>
  <c r="AK76" i="3"/>
  <c r="AL76" i="3"/>
  <c r="AM76" i="3"/>
  <c r="AN76" i="3"/>
  <c r="AO76" i="3"/>
  <c r="AP76" i="3"/>
  <c r="AQ76" i="3"/>
  <c r="AR76" i="3"/>
  <c r="AS76" i="3"/>
  <c r="AT76" i="3"/>
  <c r="AU76" i="3"/>
  <c r="AV76" i="3"/>
  <c r="AW76" i="3"/>
  <c r="AX76" i="3"/>
  <c r="P77" i="3"/>
  <c r="Q77" i="3"/>
  <c r="R77" i="3"/>
  <c r="S77" i="3"/>
  <c r="T77" i="3"/>
  <c r="U77" i="3"/>
  <c r="V77" i="3"/>
  <c r="W77" i="3"/>
  <c r="X77" i="3"/>
  <c r="Y77" i="3"/>
  <c r="Z77" i="3"/>
  <c r="AA77" i="3"/>
  <c r="AB77" i="3"/>
  <c r="AC77" i="3"/>
  <c r="AD77" i="3"/>
  <c r="AE77" i="3"/>
  <c r="AF77" i="3"/>
  <c r="AG77" i="3"/>
  <c r="AH77" i="3"/>
  <c r="AI77" i="3"/>
  <c r="AJ77" i="3"/>
  <c r="AK77" i="3"/>
  <c r="AL77" i="3"/>
  <c r="AM77" i="3"/>
  <c r="AN77" i="3"/>
  <c r="AO77" i="3"/>
  <c r="AP77" i="3"/>
  <c r="AQ77" i="3"/>
  <c r="AR77" i="3"/>
  <c r="AS77" i="3"/>
  <c r="AT77" i="3"/>
  <c r="AU77" i="3"/>
  <c r="AV77" i="3"/>
  <c r="AW77" i="3"/>
  <c r="AX77" i="3"/>
  <c r="P78" i="3"/>
  <c r="Q78" i="3"/>
  <c r="R78" i="3"/>
  <c r="S78" i="3"/>
  <c r="T78" i="3"/>
  <c r="U78" i="3"/>
  <c r="V78" i="3"/>
  <c r="W78" i="3"/>
  <c r="X78" i="3"/>
  <c r="Y78" i="3"/>
  <c r="Z78" i="3"/>
  <c r="AA78" i="3"/>
  <c r="AB78" i="3"/>
  <c r="AC78" i="3"/>
  <c r="AD78" i="3"/>
  <c r="AE78" i="3"/>
  <c r="AF78" i="3"/>
  <c r="AG78" i="3"/>
  <c r="AH78" i="3"/>
  <c r="AI78" i="3"/>
  <c r="AJ78" i="3"/>
  <c r="AK78" i="3"/>
  <c r="AL78" i="3"/>
  <c r="AM78" i="3"/>
  <c r="AN78" i="3"/>
  <c r="AO78" i="3"/>
  <c r="AP78" i="3"/>
  <c r="AQ78" i="3"/>
  <c r="AR78" i="3"/>
  <c r="AS78" i="3"/>
  <c r="AT78" i="3"/>
  <c r="AU78" i="3"/>
  <c r="AV78" i="3"/>
  <c r="AW78" i="3"/>
  <c r="AX78"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AR79" i="3"/>
  <c r="AS79" i="3"/>
  <c r="AT79" i="3"/>
  <c r="AU79" i="3"/>
  <c r="AV79" i="3"/>
  <c r="AW79" i="3"/>
  <c r="AX79" i="3"/>
  <c r="P80" i="3"/>
  <c r="Q80" i="3"/>
  <c r="R80" i="3"/>
  <c r="S80" i="3"/>
  <c r="T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AU80" i="3"/>
  <c r="AV80" i="3"/>
  <c r="AW80" i="3"/>
  <c r="AX80" i="3"/>
  <c r="P81" i="3"/>
  <c r="Q81" i="3"/>
  <c r="R81" i="3"/>
  <c r="S81" i="3"/>
  <c r="T81" i="3"/>
  <c r="U81" i="3"/>
  <c r="V81" i="3"/>
  <c r="W81" i="3"/>
  <c r="X81" i="3"/>
  <c r="Y81" i="3"/>
  <c r="Z81" i="3"/>
  <c r="AA81" i="3"/>
  <c r="AB81" i="3"/>
  <c r="AC81" i="3"/>
  <c r="AD81" i="3"/>
  <c r="AE81" i="3"/>
  <c r="AF81" i="3"/>
  <c r="AG81" i="3"/>
  <c r="AH81" i="3"/>
  <c r="AI81" i="3"/>
  <c r="AJ81" i="3"/>
  <c r="AK81" i="3"/>
  <c r="AL81" i="3"/>
  <c r="AM81" i="3"/>
  <c r="AN81" i="3"/>
  <c r="AO81" i="3"/>
  <c r="AP81" i="3"/>
  <c r="AQ81" i="3"/>
  <c r="AR81" i="3"/>
  <c r="AS81" i="3"/>
  <c r="AT81" i="3"/>
  <c r="AU81" i="3"/>
  <c r="AV81" i="3"/>
  <c r="AW81" i="3"/>
  <c r="AX81" i="3"/>
  <c r="P82" i="3"/>
  <c r="Q82" i="3"/>
  <c r="R82" i="3"/>
  <c r="S82" i="3"/>
  <c r="T82" i="3"/>
  <c r="U82" i="3"/>
  <c r="V82" i="3"/>
  <c r="W82" i="3"/>
  <c r="X82" i="3"/>
  <c r="Y82" i="3"/>
  <c r="Z82" i="3"/>
  <c r="AA82" i="3"/>
  <c r="AB82" i="3"/>
  <c r="AC82" i="3"/>
  <c r="AD82" i="3"/>
  <c r="AE82" i="3"/>
  <c r="AF82" i="3"/>
  <c r="AG82" i="3"/>
  <c r="AH82" i="3"/>
  <c r="AI82" i="3"/>
  <c r="AJ82" i="3"/>
  <c r="AK82" i="3"/>
  <c r="AL82" i="3"/>
  <c r="AM82" i="3"/>
  <c r="AN82" i="3"/>
  <c r="AO82" i="3"/>
  <c r="AP82" i="3"/>
  <c r="AQ82" i="3"/>
  <c r="AR82" i="3"/>
  <c r="AS82" i="3"/>
  <c r="AT82" i="3"/>
  <c r="AU82" i="3"/>
  <c r="AV82" i="3"/>
  <c r="AW82" i="3"/>
  <c r="AX82"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P84" i="3"/>
  <c r="Q84" i="3"/>
  <c r="R84" i="3"/>
  <c r="S84" i="3"/>
  <c r="T84" i="3"/>
  <c r="U84" i="3"/>
  <c r="V84" i="3"/>
  <c r="W84" i="3"/>
  <c r="X84" i="3"/>
  <c r="Y84" i="3"/>
  <c r="Z84" i="3"/>
  <c r="AA84" i="3"/>
  <c r="AB84" i="3"/>
  <c r="AC84" i="3"/>
  <c r="AD84" i="3"/>
  <c r="AE84" i="3"/>
  <c r="AF84" i="3"/>
  <c r="AG84" i="3"/>
  <c r="AH84" i="3"/>
  <c r="AI84" i="3"/>
  <c r="AJ84" i="3"/>
  <c r="AK84" i="3"/>
  <c r="AL84" i="3"/>
  <c r="AM84" i="3"/>
  <c r="AN84" i="3"/>
  <c r="AO84" i="3"/>
  <c r="AP84" i="3"/>
  <c r="AQ84" i="3"/>
  <c r="AR84" i="3"/>
  <c r="AS84" i="3"/>
  <c r="AT84" i="3"/>
  <c r="AU84" i="3"/>
  <c r="AV84" i="3"/>
  <c r="AW84" i="3"/>
  <c r="AX84" i="3"/>
  <c r="P85" i="3"/>
  <c r="Q85" i="3"/>
  <c r="R85" i="3"/>
  <c r="S85" i="3"/>
  <c r="T85" i="3"/>
  <c r="U85" i="3"/>
  <c r="V85" i="3"/>
  <c r="W85" i="3"/>
  <c r="X85" i="3"/>
  <c r="Y85" i="3"/>
  <c r="Z85" i="3"/>
  <c r="AA85" i="3"/>
  <c r="AB85" i="3"/>
  <c r="AC85" i="3"/>
  <c r="AD85" i="3"/>
  <c r="AE85" i="3"/>
  <c r="AF85" i="3"/>
  <c r="AG85" i="3"/>
  <c r="AH85" i="3"/>
  <c r="AI85" i="3"/>
  <c r="AJ85" i="3"/>
  <c r="AK85" i="3"/>
  <c r="AL85" i="3"/>
  <c r="AM85" i="3"/>
  <c r="AN85" i="3"/>
  <c r="AO85" i="3"/>
  <c r="AP85" i="3"/>
  <c r="AQ85" i="3"/>
  <c r="AR85" i="3"/>
  <c r="AS85" i="3"/>
  <c r="AT85" i="3"/>
  <c r="AU85" i="3"/>
  <c r="AV85" i="3"/>
  <c r="AW85" i="3"/>
  <c r="AX85" i="3"/>
  <c r="P86" i="3"/>
  <c r="Q86" i="3"/>
  <c r="R86" i="3"/>
  <c r="S86" i="3"/>
  <c r="T86" i="3"/>
  <c r="U86" i="3"/>
  <c r="V86" i="3"/>
  <c r="W86" i="3"/>
  <c r="X86" i="3"/>
  <c r="Y86" i="3"/>
  <c r="Z86" i="3"/>
  <c r="AA86" i="3"/>
  <c r="AB86" i="3"/>
  <c r="AC86" i="3"/>
  <c r="AD86" i="3"/>
  <c r="AE86" i="3"/>
  <c r="AF86" i="3"/>
  <c r="AG86" i="3"/>
  <c r="AH86" i="3"/>
  <c r="AI86" i="3"/>
  <c r="AJ86" i="3"/>
  <c r="AK86" i="3"/>
  <c r="AL86" i="3"/>
  <c r="AM86" i="3"/>
  <c r="AN86" i="3"/>
  <c r="AO86" i="3"/>
  <c r="AP86" i="3"/>
  <c r="AQ86" i="3"/>
  <c r="AR86" i="3"/>
  <c r="AS86" i="3"/>
  <c r="AT86" i="3"/>
  <c r="AU86" i="3"/>
  <c r="AV86" i="3"/>
  <c r="AW86" i="3"/>
  <c r="AX86" i="3"/>
  <c r="P87" i="3"/>
  <c r="Q87" i="3"/>
  <c r="R87" i="3"/>
  <c r="S87" i="3"/>
  <c r="T87" i="3"/>
  <c r="U87" i="3"/>
  <c r="V87" i="3"/>
  <c r="W87" i="3"/>
  <c r="X87" i="3"/>
  <c r="Y87" i="3"/>
  <c r="Z87" i="3"/>
  <c r="AA87" i="3"/>
  <c r="AB87" i="3"/>
  <c r="AC87" i="3"/>
  <c r="AD87" i="3"/>
  <c r="AE87" i="3"/>
  <c r="AF87" i="3"/>
  <c r="AG87" i="3"/>
  <c r="AH87" i="3"/>
  <c r="AI87" i="3"/>
  <c r="AJ87" i="3"/>
  <c r="AK87" i="3"/>
  <c r="AL87" i="3"/>
  <c r="AM87" i="3"/>
  <c r="AN87" i="3"/>
  <c r="AO87" i="3"/>
  <c r="AP87" i="3"/>
  <c r="AQ87" i="3"/>
  <c r="AR87" i="3"/>
  <c r="AS87" i="3"/>
  <c r="AT87" i="3"/>
  <c r="AU87" i="3"/>
  <c r="AV87" i="3"/>
  <c r="AW87" i="3"/>
  <c r="AX87" i="3"/>
  <c r="P88" i="3"/>
  <c r="Q88" i="3"/>
  <c r="R88" i="3"/>
  <c r="S88" i="3"/>
  <c r="T88" i="3"/>
  <c r="U88" i="3"/>
  <c r="V88" i="3"/>
  <c r="W88" i="3"/>
  <c r="X88" i="3"/>
  <c r="Y88" i="3"/>
  <c r="Z88" i="3"/>
  <c r="AA88" i="3"/>
  <c r="AB88" i="3"/>
  <c r="AC88" i="3"/>
  <c r="AD88" i="3"/>
  <c r="AE88" i="3"/>
  <c r="AF88" i="3"/>
  <c r="AG88" i="3"/>
  <c r="AH88" i="3"/>
  <c r="AI88" i="3"/>
  <c r="AJ88" i="3"/>
  <c r="AK88" i="3"/>
  <c r="AL88" i="3"/>
  <c r="AM88" i="3"/>
  <c r="AN88" i="3"/>
  <c r="AO88" i="3"/>
  <c r="AP88" i="3"/>
  <c r="AQ88" i="3"/>
  <c r="AR88" i="3"/>
  <c r="AS88" i="3"/>
  <c r="AT88" i="3"/>
  <c r="AU88" i="3"/>
  <c r="AV88" i="3"/>
  <c r="AW88" i="3"/>
  <c r="AX88" i="3"/>
  <c r="P89" i="3"/>
  <c r="Q89" i="3"/>
  <c r="R89" i="3"/>
  <c r="S89" i="3"/>
  <c r="T89" i="3"/>
  <c r="U89" i="3"/>
  <c r="V89" i="3"/>
  <c r="W89" i="3"/>
  <c r="X89" i="3"/>
  <c r="Y89" i="3"/>
  <c r="Z89" i="3"/>
  <c r="AA89" i="3"/>
  <c r="AB89" i="3"/>
  <c r="AC89" i="3"/>
  <c r="AD89" i="3"/>
  <c r="AE89" i="3"/>
  <c r="AF89" i="3"/>
  <c r="AG89" i="3"/>
  <c r="AH89" i="3"/>
  <c r="AI89" i="3"/>
  <c r="AJ89" i="3"/>
  <c r="AK89" i="3"/>
  <c r="AL89" i="3"/>
  <c r="AM89" i="3"/>
  <c r="AN89" i="3"/>
  <c r="AO89" i="3"/>
  <c r="AP89" i="3"/>
  <c r="AQ89" i="3"/>
  <c r="AR89" i="3"/>
  <c r="AS89" i="3"/>
  <c r="AT89" i="3"/>
  <c r="AU89" i="3"/>
  <c r="AV89" i="3"/>
  <c r="AW89" i="3"/>
  <c r="AX89" i="3"/>
  <c r="P90" i="3"/>
  <c r="Q90" i="3"/>
  <c r="R90" i="3"/>
  <c r="S90" i="3"/>
  <c r="T90" i="3"/>
  <c r="U90" i="3"/>
  <c r="V90" i="3"/>
  <c r="W90" i="3"/>
  <c r="X90" i="3"/>
  <c r="Y90" i="3"/>
  <c r="Z90" i="3"/>
  <c r="AA90" i="3"/>
  <c r="AB90" i="3"/>
  <c r="AC90" i="3"/>
  <c r="AD90" i="3"/>
  <c r="AE90" i="3"/>
  <c r="AF90" i="3"/>
  <c r="AG90" i="3"/>
  <c r="AH90" i="3"/>
  <c r="AI90" i="3"/>
  <c r="AJ90" i="3"/>
  <c r="AK90" i="3"/>
  <c r="AL90" i="3"/>
  <c r="AM90" i="3"/>
  <c r="AN90" i="3"/>
  <c r="AO90" i="3"/>
  <c r="AP90" i="3"/>
  <c r="AQ90" i="3"/>
  <c r="AR90" i="3"/>
  <c r="AS90" i="3"/>
  <c r="AT90" i="3"/>
  <c r="AU90" i="3"/>
  <c r="AV90" i="3"/>
  <c r="AW90" i="3"/>
  <c r="AX90" i="3"/>
  <c r="P91" i="3"/>
  <c r="Q91" i="3"/>
  <c r="R91" i="3"/>
  <c r="S91" i="3"/>
  <c r="T91" i="3"/>
  <c r="U91" i="3"/>
  <c r="V91" i="3"/>
  <c r="W91" i="3"/>
  <c r="X91" i="3"/>
  <c r="Y91" i="3"/>
  <c r="Z91" i="3"/>
  <c r="AA91" i="3"/>
  <c r="AB91" i="3"/>
  <c r="AC91" i="3"/>
  <c r="AD91" i="3"/>
  <c r="AE91" i="3"/>
  <c r="AF91" i="3"/>
  <c r="AG91" i="3"/>
  <c r="AH91" i="3"/>
  <c r="AI91" i="3"/>
  <c r="AJ91" i="3"/>
  <c r="AK91" i="3"/>
  <c r="AL91" i="3"/>
  <c r="AM91" i="3"/>
  <c r="AN91" i="3"/>
  <c r="AO91" i="3"/>
  <c r="AP91" i="3"/>
  <c r="AQ91" i="3"/>
  <c r="AR91" i="3"/>
  <c r="AS91" i="3"/>
  <c r="AT91" i="3"/>
  <c r="AU91" i="3"/>
  <c r="AV91" i="3"/>
  <c r="AW91" i="3"/>
  <c r="AX91" i="3"/>
  <c r="P92" i="3"/>
  <c r="Q92" i="3"/>
  <c r="R92" i="3"/>
  <c r="S92" i="3"/>
  <c r="T92" i="3"/>
  <c r="U92" i="3"/>
  <c r="V92" i="3"/>
  <c r="W92" i="3"/>
  <c r="X92" i="3"/>
  <c r="Y92" i="3"/>
  <c r="Z92" i="3"/>
  <c r="AA92" i="3"/>
  <c r="AB92" i="3"/>
  <c r="AC92" i="3"/>
  <c r="AD92" i="3"/>
  <c r="AE92" i="3"/>
  <c r="AF92" i="3"/>
  <c r="AG92" i="3"/>
  <c r="AH92" i="3"/>
  <c r="AI92" i="3"/>
  <c r="AJ92" i="3"/>
  <c r="AK92" i="3"/>
  <c r="AL92" i="3"/>
  <c r="AM92" i="3"/>
  <c r="AN92" i="3"/>
  <c r="AO92" i="3"/>
  <c r="AP92" i="3"/>
  <c r="AQ92" i="3"/>
  <c r="AR92" i="3"/>
  <c r="AS92" i="3"/>
  <c r="AT92" i="3"/>
  <c r="AU92" i="3"/>
  <c r="AV92" i="3"/>
  <c r="AW92" i="3"/>
  <c r="AX92" i="3"/>
  <c r="P93" i="3"/>
  <c r="Q93" i="3"/>
  <c r="R93" i="3"/>
  <c r="S93" i="3"/>
  <c r="T93" i="3"/>
  <c r="U93" i="3"/>
  <c r="V93" i="3"/>
  <c r="W93" i="3"/>
  <c r="X93" i="3"/>
  <c r="Y93" i="3"/>
  <c r="Z93" i="3"/>
  <c r="AA93" i="3"/>
  <c r="AB93" i="3"/>
  <c r="AC93" i="3"/>
  <c r="AD93" i="3"/>
  <c r="AE93" i="3"/>
  <c r="AF93" i="3"/>
  <c r="AG93" i="3"/>
  <c r="AH93" i="3"/>
  <c r="AI93" i="3"/>
  <c r="AJ93" i="3"/>
  <c r="AK93" i="3"/>
  <c r="AL93" i="3"/>
  <c r="AM93" i="3"/>
  <c r="AN93" i="3"/>
  <c r="AO93" i="3"/>
  <c r="AP93" i="3"/>
  <c r="AQ93" i="3"/>
  <c r="AR93" i="3"/>
  <c r="AS93" i="3"/>
  <c r="AT93" i="3"/>
  <c r="AU93" i="3"/>
  <c r="AV93" i="3"/>
  <c r="AW93" i="3"/>
  <c r="AX93" i="3"/>
  <c r="P94" i="3"/>
  <c r="Q94" i="3"/>
  <c r="R94" i="3"/>
  <c r="S94" i="3"/>
  <c r="T94" i="3"/>
  <c r="U94" i="3"/>
  <c r="V94" i="3"/>
  <c r="W94" i="3"/>
  <c r="X94" i="3"/>
  <c r="Y94" i="3"/>
  <c r="Z94" i="3"/>
  <c r="AA94" i="3"/>
  <c r="AB94" i="3"/>
  <c r="AC94" i="3"/>
  <c r="AD94" i="3"/>
  <c r="AE94" i="3"/>
  <c r="AF94" i="3"/>
  <c r="AG94" i="3"/>
  <c r="AH94" i="3"/>
  <c r="AI94" i="3"/>
  <c r="AJ94" i="3"/>
  <c r="AK94" i="3"/>
  <c r="AL94" i="3"/>
  <c r="AM94" i="3"/>
  <c r="AN94" i="3"/>
  <c r="AO94" i="3"/>
  <c r="AP94" i="3"/>
  <c r="AQ94" i="3"/>
  <c r="AR94" i="3"/>
  <c r="AS94" i="3"/>
  <c r="AT94" i="3"/>
  <c r="AU94" i="3"/>
  <c r="AV94" i="3"/>
  <c r="AW94" i="3"/>
  <c r="AX94" i="3"/>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O94" i="3"/>
  <c r="N94" i="3"/>
  <c r="M94" i="3"/>
  <c r="L94" i="3"/>
  <c r="K94" i="3"/>
  <c r="J94" i="3"/>
  <c r="I94" i="3"/>
  <c r="H94" i="3"/>
  <c r="G94" i="3"/>
  <c r="F94" i="3"/>
  <c r="E94" i="3"/>
  <c r="D94" i="3"/>
  <c r="C94" i="3"/>
  <c r="B94" i="3"/>
  <c r="O93" i="3"/>
  <c r="N93" i="3"/>
  <c r="M93" i="3"/>
  <c r="L93" i="3"/>
  <c r="K93" i="3"/>
  <c r="J93" i="3"/>
  <c r="I93" i="3"/>
  <c r="H93" i="3"/>
  <c r="G93" i="3"/>
  <c r="F93" i="3"/>
  <c r="E93" i="3"/>
  <c r="D93" i="3"/>
  <c r="C93" i="3"/>
  <c r="B93" i="3"/>
  <c r="O92" i="3"/>
  <c r="N92" i="3"/>
  <c r="M92" i="3"/>
  <c r="L92" i="3"/>
  <c r="K92" i="3"/>
  <c r="J92" i="3"/>
  <c r="I92" i="3"/>
  <c r="H92" i="3"/>
  <c r="G92" i="3"/>
  <c r="F92" i="3"/>
  <c r="E92" i="3"/>
  <c r="D92" i="3"/>
  <c r="C92" i="3"/>
  <c r="B92" i="3"/>
  <c r="O91" i="3"/>
  <c r="N91" i="3"/>
  <c r="M91" i="3"/>
  <c r="L91" i="3"/>
  <c r="K91" i="3"/>
  <c r="J91" i="3"/>
  <c r="I91" i="3"/>
  <c r="H91" i="3"/>
  <c r="G91" i="3"/>
  <c r="F91" i="3"/>
  <c r="E91" i="3"/>
  <c r="D91" i="3"/>
  <c r="C91" i="3"/>
  <c r="B91" i="3"/>
  <c r="O90" i="3"/>
  <c r="N90" i="3"/>
  <c r="M90" i="3"/>
  <c r="L90" i="3"/>
  <c r="K90" i="3"/>
  <c r="J90" i="3"/>
  <c r="I90" i="3"/>
  <c r="H90" i="3"/>
  <c r="G90" i="3"/>
  <c r="F90" i="3"/>
  <c r="E90" i="3"/>
  <c r="D90" i="3"/>
  <c r="C90" i="3"/>
  <c r="B90" i="3"/>
  <c r="O89" i="3"/>
  <c r="N89" i="3"/>
  <c r="M89" i="3"/>
  <c r="L89" i="3"/>
  <c r="K89" i="3"/>
  <c r="J89" i="3"/>
  <c r="I89" i="3"/>
  <c r="H89" i="3"/>
  <c r="G89" i="3"/>
  <c r="F89" i="3"/>
  <c r="E89" i="3"/>
  <c r="D89" i="3"/>
  <c r="C89" i="3"/>
  <c r="B89" i="3"/>
  <c r="O88" i="3"/>
  <c r="N88" i="3"/>
  <c r="M88" i="3"/>
  <c r="L88" i="3"/>
  <c r="K88" i="3"/>
  <c r="J88" i="3"/>
  <c r="I88" i="3"/>
  <c r="H88" i="3"/>
  <c r="G88" i="3"/>
  <c r="F88" i="3"/>
  <c r="E88" i="3"/>
  <c r="D88" i="3"/>
  <c r="C88" i="3"/>
  <c r="B88" i="3"/>
  <c r="O87" i="3"/>
  <c r="N87" i="3"/>
  <c r="M87" i="3"/>
  <c r="L87" i="3"/>
  <c r="K87" i="3"/>
  <c r="J87" i="3"/>
  <c r="I87" i="3"/>
  <c r="H87" i="3"/>
  <c r="G87" i="3"/>
  <c r="F87" i="3"/>
  <c r="E87" i="3"/>
  <c r="D87" i="3"/>
  <c r="C87" i="3"/>
  <c r="B87" i="3"/>
  <c r="O86" i="3"/>
  <c r="N86" i="3"/>
  <c r="M86" i="3"/>
  <c r="L86" i="3"/>
  <c r="K86" i="3"/>
  <c r="J86" i="3"/>
  <c r="I86" i="3"/>
  <c r="H86" i="3"/>
  <c r="G86" i="3"/>
  <c r="F86" i="3"/>
  <c r="E86" i="3"/>
  <c r="D86" i="3"/>
  <c r="C86" i="3"/>
  <c r="B86" i="3"/>
  <c r="O85" i="3"/>
  <c r="N85" i="3"/>
  <c r="M85" i="3"/>
  <c r="L85" i="3"/>
  <c r="K85" i="3"/>
  <c r="J85" i="3"/>
  <c r="I85" i="3"/>
  <c r="H85" i="3"/>
  <c r="G85" i="3"/>
  <c r="F85" i="3"/>
  <c r="E85" i="3"/>
  <c r="D85" i="3"/>
  <c r="C85" i="3"/>
  <c r="B85" i="3"/>
  <c r="O84" i="3"/>
  <c r="N84" i="3"/>
  <c r="M84" i="3"/>
  <c r="L84" i="3"/>
  <c r="K84" i="3"/>
  <c r="J84" i="3"/>
  <c r="I84" i="3"/>
  <c r="H84" i="3"/>
  <c r="G84" i="3"/>
  <c r="F84" i="3"/>
  <c r="E84" i="3"/>
  <c r="D84" i="3"/>
  <c r="C84" i="3"/>
  <c r="B84" i="3"/>
  <c r="O83" i="3"/>
  <c r="N83" i="3"/>
  <c r="M83" i="3"/>
  <c r="L83" i="3"/>
  <c r="K83" i="3"/>
  <c r="J83" i="3"/>
  <c r="I83" i="3"/>
  <c r="H83" i="3"/>
  <c r="G83" i="3"/>
  <c r="F83" i="3"/>
  <c r="E83" i="3"/>
  <c r="D83" i="3"/>
  <c r="C83" i="3"/>
  <c r="B83" i="3"/>
  <c r="O82" i="3"/>
  <c r="N82" i="3"/>
  <c r="M82" i="3"/>
  <c r="L82" i="3"/>
  <c r="K82" i="3"/>
  <c r="J82" i="3"/>
  <c r="I82" i="3"/>
  <c r="H82" i="3"/>
  <c r="G82" i="3"/>
  <c r="F82" i="3"/>
  <c r="E82" i="3"/>
  <c r="D82" i="3"/>
  <c r="C82" i="3"/>
  <c r="B82" i="3"/>
  <c r="O81" i="3"/>
  <c r="N81" i="3"/>
  <c r="M81" i="3"/>
  <c r="L81" i="3"/>
  <c r="K81" i="3"/>
  <c r="J81" i="3"/>
  <c r="I81" i="3"/>
  <c r="H81" i="3"/>
  <c r="G81" i="3"/>
  <c r="F81" i="3"/>
  <c r="E81" i="3"/>
  <c r="D81" i="3"/>
  <c r="C81" i="3"/>
  <c r="B81" i="3"/>
  <c r="O80" i="3"/>
  <c r="N80" i="3"/>
  <c r="M80" i="3"/>
  <c r="L80" i="3"/>
  <c r="K80" i="3"/>
  <c r="J80" i="3"/>
  <c r="I80" i="3"/>
  <c r="H80" i="3"/>
  <c r="G80" i="3"/>
  <c r="F80" i="3"/>
  <c r="E80" i="3"/>
  <c r="D80" i="3"/>
  <c r="C80" i="3"/>
  <c r="B80" i="3"/>
  <c r="O79" i="3"/>
  <c r="N79" i="3"/>
  <c r="M79" i="3"/>
  <c r="L79" i="3"/>
  <c r="K79" i="3"/>
  <c r="J79" i="3"/>
  <c r="I79" i="3"/>
  <c r="H79" i="3"/>
  <c r="G79" i="3"/>
  <c r="F79" i="3"/>
  <c r="E79" i="3"/>
  <c r="D79" i="3"/>
  <c r="C79" i="3"/>
  <c r="B79" i="3"/>
  <c r="O78" i="3"/>
  <c r="N78" i="3"/>
  <c r="M78" i="3"/>
  <c r="L78" i="3"/>
  <c r="K78" i="3"/>
  <c r="J78" i="3"/>
  <c r="I78" i="3"/>
  <c r="H78" i="3"/>
  <c r="G78" i="3"/>
  <c r="F78" i="3"/>
  <c r="E78" i="3"/>
  <c r="D78" i="3"/>
  <c r="C78" i="3"/>
  <c r="B78" i="3"/>
  <c r="O77" i="3"/>
  <c r="N77" i="3"/>
  <c r="M77" i="3"/>
  <c r="L77" i="3"/>
  <c r="K77" i="3"/>
  <c r="J77" i="3"/>
  <c r="I77" i="3"/>
  <c r="H77" i="3"/>
  <c r="G77" i="3"/>
  <c r="F77" i="3"/>
  <c r="E77" i="3"/>
  <c r="D77" i="3"/>
  <c r="C77" i="3"/>
  <c r="B77" i="3"/>
  <c r="O76" i="3"/>
  <c r="N76" i="3"/>
  <c r="M76" i="3"/>
  <c r="L76" i="3"/>
  <c r="K76" i="3"/>
  <c r="J76" i="3"/>
  <c r="I76" i="3"/>
  <c r="H76" i="3"/>
  <c r="G76" i="3"/>
  <c r="F76" i="3"/>
  <c r="E76" i="3"/>
  <c r="D76" i="3"/>
  <c r="C76" i="3"/>
  <c r="B76" i="3"/>
  <c r="O75" i="3"/>
  <c r="N75" i="3"/>
  <c r="M75" i="3"/>
  <c r="L75" i="3"/>
  <c r="K75" i="3"/>
  <c r="J75" i="3"/>
  <c r="I75" i="3"/>
  <c r="H75" i="3"/>
  <c r="G75" i="3"/>
  <c r="F75" i="3"/>
  <c r="E75" i="3"/>
  <c r="D75" i="3"/>
  <c r="C75" i="3"/>
  <c r="B75" i="3"/>
  <c r="O74" i="3"/>
  <c r="N74" i="3"/>
  <c r="M74" i="3"/>
  <c r="L74" i="3"/>
  <c r="K74" i="3"/>
  <c r="J74" i="3"/>
  <c r="I74" i="3"/>
  <c r="H74" i="3"/>
  <c r="G74" i="3"/>
  <c r="F74" i="3"/>
  <c r="E74" i="3"/>
  <c r="D74" i="3"/>
  <c r="C74" i="3"/>
  <c r="B74" i="3"/>
  <c r="O73" i="3"/>
  <c r="N73" i="3"/>
  <c r="M73" i="3"/>
  <c r="L73" i="3"/>
  <c r="K73" i="3"/>
  <c r="J73" i="3"/>
  <c r="I73" i="3"/>
  <c r="H73" i="3"/>
  <c r="G73" i="3"/>
  <c r="F73" i="3"/>
  <c r="E73" i="3"/>
  <c r="D73" i="3"/>
  <c r="C73" i="3"/>
  <c r="B73" i="3"/>
  <c r="O72" i="3"/>
  <c r="N72" i="3"/>
  <c r="M72" i="3"/>
  <c r="L72" i="3"/>
  <c r="K72" i="3"/>
  <c r="J72" i="3"/>
  <c r="I72" i="3"/>
  <c r="H72" i="3"/>
  <c r="G72" i="3"/>
  <c r="F72" i="3"/>
  <c r="E72" i="3"/>
  <c r="D72" i="3"/>
  <c r="C72" i="3"/>
  <c r="B72" i="3"/>
  <c r="O71" i="3"/>
  <c r="N71" i="3"/>
  <c r="M71" i="3"/>
  <c r="L71" i="3"/>
  <c r="K71" i="3"/>
  <c r="J71" i="3"/>
  <c r="I71" i="3"/>
  <c r="H71" i="3"/>
  <c r="G71" i="3"/>
  <c r="F71" i="3"/>
  <c r="E71" i="3"/>
  <c r="D71" i="3"/>
  <c r="C71" i="3"/>
  <c r="B71" i="3"/>
  <c r="O70" i="3"/>
  <c r="N70" i="3"/>
  <c r="M70" i="3"/>
  <c r="L70" i="3"/>
  <c r="K70" i="3"/>
  <c r="J70" i="3"/>
  <c r="I70" i="3"/>
  <c r="H70" i="3"/>
  <c r="G70" i="3"/>
  <c r="F70" i="3"/>
  <c r="E70" i="3"/>
  <c r="D70" i="3"/>
  <c r="C70" i="3"/>
  <c r="B70" i="3"/>
  <c r="O69" i="3"/>
  <c r="N69" i="3"/>
  <c r="M69" i="3"/>
  <c r="L69" i="3"/>
  <c r="K69" i="3"/>
  <c r="J69" i="3"/>
  <c r="I69" i="3"/>
  <c r="H69" i="3"/>
  <c r="G69" i="3"/>
  <c r="F69" i="3"/>
  <c r="E69" i="3"/>
  <c r="D69" i="3"/>
  <c r="C69" i="3"/>
  <c r="B69" i="3"/>
  <c r="O68" i="3"/>
  <c r="N68" i="3"/>
  <c r="M68" i="3"/>
  <c r="L68" i="3"/>
  <c r="K68" i="3"/>
  <c r="J68" i="3"/>
  <c r="I68" i="3"/>
  <c r="H68" i="3"/>
  <c r="G68" i="3"/>
  <c r="F68" i="3"/>
  <c r="E68" i="3"/>
  <c r="D68" i="3"/>
  <c r="C68" i="3"/>
  <c r="B68" i="3"/>
  <c r="O67" i="3"/>
  <c r="N67" i="3"/>
  <c r="M67" i="3"/>
  <c r="L67" i="3"/>
  <c r="K67" i="3"/>
  <c r="J67" i="3"/>
  <c r="I67" i="3"/>
  <c r="H67" i="3"/>
  <c r="G67" i="3"/>
  <c r="F67" i="3"/>
  <c r="E67" i="3"/>
  <c r="D67" i="3"/>
  <c r="C67" i="3"/>
  <c r="B67" i="3"/>
  <c r="O66" i="3"/>
  <c r="N66" i="3"/>
  <c r="M66" i="3"/>
  <c r="L66" i="3"/>
  <c r="K66" i="3"/>
  <c r="J66" i="3"/>
  <c r="I66" i="3"/>
  <c r="H66" i="3"/>
  <c r="G66" i="3"/>
  <c r="F66" i="3"/>
  <c r="E66" i="3"/>
  <c r="D66" i="3"/>
  <c r="C66" i="3"/>
  <c r="B66" i="3"/>
  <c r="O65" i="3"/>
  <c r="N65" i="3"/>
  <c r="M65" i="3"/>
  <c r="L65" i="3"/>
  <c r="K65" i="3"/>
  <c r="J65" i="3"/>
  <c r="I65" i="3"/>
  <c r="H65" i="3"/>
  <c r="G65" i="3"/>
  <c r="F65" i="3"/>
  <c r="E65" i="3"/>
  <c r="D65" i="3"/>
  <c r="C65" i="3"/>
  <c r="B65" i="3"/>
  <c r="L96" i="3" l="1"/>
  <c r="L97" i="3" s="1"/>
  <c r="L98" i="3" s="1"/>
  <c r="L32" i="3" s="1"/>
  <c r="F96" i="3"/>
  <c r="F97" i="3" s="1"/>
  <c r="F98" i="3" s="1"/>
  <c r="F32" i="3" s="1"/>
  <c r="M96" i="3"/>
  <c r="M97" i="3" s="1"/>
  <c r="M98" i="3" s="1"/>
  <c r="M32" i="3" s="1"/>
  <c r="U95" i="3"/>
  <c r="O96" i="3"/>
  <c r="O97" i="3" s="1"/>
  <c r="O98" i="3" s="1"/>
  <c r="O32" i="3" s="1"/>
  <c r="AW98" i="4"/>
  <c r="AW99" i="4" s="1"/>
  <c r="AW100" i="4" s="1"/>
  <c r="AW32" i="4" s="1"/>
  <c r="J96" i="3"/>
  <c r="J97" i="3" s="1"/>
  <c r="J98" i="3" s="1"/>
  <c r="J32" i="3" s="1"/>
  <c r="AX97" i="4"/>
  <c r="E96" i="3"/>
  <c r="E97" i="3" s="1"/>
  <c r="E98" i="3" s="1"/>
  <c r="E32" i="3" s="1"/>
  <c r="D96" i="3"/>
  <c r="D97" i="3" s="1"/>
  <c r="D98" i="3" s="1"/>
  <c r="D32" i="3" s="1"/>
  <c r="N96" i="3"/>
  <c r="N97" i="3" s="1"/>
  <c r="N98" i="3" s="1"/>
  <c r="N32" i="3" s="1"/>
  <c r="C96" i="3"/>
  <c r="C97" i="3" s="1"/>
  <c r="C98" i="3" s="1"/>
  <c r="C32" i="3" s="1"/>
  <c r="AX98" i="4"/>
  <c r="AX99" i="4" s="1"/>
  <c r="AX100" i="4" s="1"/>
  <c r="AX32" i="4" s="1"/>
  <c r="R96" i="3"/>
  <c r="R97" i="3" s="1"/>
  <c r="R98" i="3" s="1"/>
  <c r="R32" i="3" s="1"/>
  <c r="G96" i="3"/>
  <c r="G97" i="3" s="1"/>
  <c r="G98" i="3" s="1"/>
  <c r="G32" i="3" s="1"/>
  <c r="Q98" i="4"/>
  <c r="Q99" i="4" s="1"/>
  <c r="Q100" i="4" s="1"/>
  <c r="Q32" i="4" s="1"/>
  <c r="H96" i="3"/>
  <c r="H97" i="3" s="1"/>
  <c r="H98" i="3" s="1"/>
  <c r="H32" i="3" s="1"/>
  <c r="K96" i="3"/>
  <c r="K97" i="3" s="1"/>
  <c r="K98" i="3" s="1"/>
  <c r="K32" i="3" s="1"/>
  <c r="I96" i="3"/>
  <c r="I97" i="3" s="1"/>
  <c r="I98" i="3" s="1"/>
  <c r="I32" i="3" s="1"/>
  <c r="AF97" i="4"/>
  <c r="W98" i="4"/>
  <c r="W99" i="4" s="1"/>
  <c r="W100" i="4" s="1"/>
  <c r="W32" i="4" s="1"/>
  <c r="AV96" i="3"/>
  <c r="AV97" i="3" s="1"/>
  <c r="AV98" i="3" s="1"/>
  <c r="AV32" i="3" s="1"/>
  <c r="AM97" i="4"/>
  <c r="U98" i="4"/>
  <c r="U99" i="4" s="1"/>
  <c r="U100" i="4" s="1"/>
  <c r="U32" i="4" s="1"/>
  <c r="AK97" i="4"/>
  <c r="AN95" i="3"/>
  <c r="AT97" i="4"/>
  <c r="N97" i="4"/>
  <c r="AC98" i="4"/>
  <c r="AC99" i="4" s="1"/>
  <c r="AC100" i="4" s="1"/>
  <c r="AC32" i="4" s="1"/>
  <c r="AS97" i="4"/>
  <c r="M97" i="4"/>
  <c r="AB98" i="4"/>
  <c r="AB99" i="4" s="1"/>
  <c r="AB100" i="4" s="1"/>
  <c r="AB32" i="4" s="1"/>
  <c r="AR97" i="4"/>
  <c r="L97" i="4"/>
  <c r="AA98" i="4"/>
  <c r="AA99" i="4" s="1"/>
  <c r="AA100" i="4" s="1"/>
  <c r="AA32" i="4" s="1"/>
  <c r="AQ97" i="4"/>
  <c r="K97" i="4"/>
  <c r="Z98" i="4"/>
  <c r="Z99" i="4" s="1"/>
  <c r="Z100" i="4" s="1"/>
  <c r="Z32" i="4" s="1"/>
  <c r="AP97" i="4"/>
  <c r="J97" i="4"/>
  <c r="Y98" i="4"/>
  <c r="Y99" i="4" s="1"/>
  <c r="Y100" i="4" s="1"/>
  <c r="Y32" i="4" s="1"/>
  <c r="T95" i="3"/>
  <c r="AW96" i="3"/>
  <c r="AW97" i="3" s="1"/>
  <c r="AW98" i="3" s="1"/>
  <c r="AW32" i="3" s="1"/>
  <c r="AC95" i="3"/>
  <c r="S96" i="3"/>
  <c r="S97" i="3" s="1"/>
  <c r="S98" i="3" s="1"/>
  <c r="S32" i="3" s="1"/>
  <c r="U96" i="3"/>
  <c r="U97" i="3" s="1"/>
  <c r="U98" i="3" s="1"/>
  <c r="U32" i="3" s="1"/>
  <c r="V98" i="4"/>
  <c r="V99" i="4" s="1"/>
  <c r="V100" i="4" s="1"/>
  <c r="V32" i="4" s="1"/>
  <c r="AL97" i="4"/>
  <c r="AW95" i="3"/>
  <c r="D97" i="4"/>
  <c r="C97" i="4"/>
  <c r="AL95" i="3"/>
  <c r="AK95" i="3"/>
  <c r="AM95" i="3"/>
  <c r="AL96" i="3"/>
  <c r="AL97" i="3" s="1"/>
  <c r="AL98" i="3" s="1"/>
  <c r="AL32" i="3" s="1"/>
  <c r="Z95" i="3"/>
  <c r="Y95" i="3"/>
  <c r="AE97" i="4"/>
  <c r="N98" i="4"/>
  <c r="N99" i="4" s="1"/>
  <c r="N100" i="4" s="1"/>
  <c r="N32" i="4" s="1"/>
  <c r="AC97" i="4"/>
  <c r="AR98" i="4"/>
  <c r="AR99" i="4" s="1"/>
  <c r="AR100" i="4" s="1"/>
  <c r="AR32" i="4" s="1"/>
  <c r="L98" i="4"/>
  <c r="L99" i="4" s="1"/>
  <c r="L100" i="4" s="1"/>
  <c r="L32" i="4" s="1"/>
  <c r="AA97" i="4"/>
  <c r="AP98" i="4"/>
  <c r="AP99" i="4" s="1"/>
  <c r="AP100" i="4" s="1"/>
  <c r="AP32" i="4" s="1"/>
  <c r="J98" i="4"/>
  <c r="J99" i="4" s="1"/>
  <c r="J100" i="4" s="1"/>
  <c r="J32" i="4" s="1"/>
  <c r="Y97" i="4"/>
  <c r="AL98" i="4"/>
  <c r="AL99" i="4" s="1"/>
  <c r="AL100" i="4" s="1"/>
  <c r="AL32" i="4" s="1"/>
  <c r="F98" i="4"/>
  <c r="F99" i="4" s="1"/>
  <c r="F100" i="4" s="1"/>
  <c r="F32" i="4" s="1"/>
  <c r="U97" i="4"/>
  <c r="AJ98" i="4"/>
  <c r="AJ99" i="4" s="1"/>
  <c r="AJ100" i="4" s="1"/>
  <c r="AJ32" i="4" s="1"/>
  <c r="D98" i="4"/>
  <c r="D99" i="4" s="1"/>
  <c r="D100" i="4" s="1"/>
  <c r="D32" i="4" s="1"/>
  <c r="S97" i="4"/>
  <c r="AH97" i="4"/>
  <c r="P95" i="3"/>
  <c r="AQ95" i="3"/>
  <c r="S98" i="4"/>
  <c r="S99" i="4" s="1"/>
  <c r="S100" i="4" s="1"/>
  <c r="S32" i="4" s="1"/>
  <c r="AU98" i="4"/>
  <c r="AU99" i="4" s="1"/>
  <c r="AU100" i="4" s="1"/>
  <c r="AU32" i="4" s="1"/>
  <c r="O98" i="4"/>
  <c r="O99" i="4" s="1"/>
  <c r="O100" i="4" s="1"/>
  <c r="O32" i="4" s="1"/>
  <c r="AD97" i="4"/>
  <c r="AS98" i="4"/>
  <c r="AS99" i="4" s="1"/>
  <c r="AS100" i="4" s="1"/>
  <c r="AS32" i="4" s="1"/>
  <c r="M98" i="4"/>
  <c r="M99" i="4" s="1"/>
  <c r="M100" i="4" s="1"/>
  <c r="M32" i="4" s="1"/>
  <c r="AG97" i="4"/>
  <c r="Q96" i="3"/>
  <c r="Q97" i="3" s="1"/>
  <c r="Q98" i="3" s="1"/>
  <c r="Q32" i="3" s="1"/>
  <c r="AU95" i="3"/>
  <c r="AN97" i="4"/>
  <c r="P96" i="3"/>
  <c r="P97" i="3" s="1"/>
  <c r="P98" i="3" s="1"/>
  <c r="P32" i="3" s="1"/>
  <c r="AO97" i="4"/>
  <c r="G97" i="4"/>
  <c r="AX95" i="3"/>
  <c r="F97" i="4"/>
  <c r="AX96" i="3"/>
  <c r="AX97" i="3" s="1"/>
  <c r="AX98" i="3" s="1"/>
  <c r="AX32" i="3" s="1"/>
  <c r="Q95" i="3"/>
  <c r="AR95" i="3"/>
  <c r="E97" i="4"/>
  <c r="R98" i="4"/>
  <c r="R99" i="4" s="1"/>
  <c r="R100" i="4" s="1"/>
  <c r="R32" i="4" s="1"/>
  <c r="AH96" i="3"/>
  <c r="AH97" i="3" s="1"/>
  <c r="AH98" i="3" s="1"/>
  <c r="AH32" i="3" s="1"/>
  <c r="AH95" i="3"/>
  <c r="AJ96" i="3"/>
  <c r="AJ97" i="3" s="1"/>
  <c r="AJ98" i="3" s="1"/>
  <c r="AJ32" i="3" s="1"/>
  <c r="AF95" i="3"/>
  <c r="AE95" i="3"/>
  <c r="X95" i="3"/>
  <c r="AV98" i="4"/>
  <c r="AV99" i="4" s="1"/>
  <c r="AV100" i="4" s="1"/>
  <c r="AV32" i="4" s="1"/>
  <c r="P98" i="4"/>
  <c r="P99" i="4" s="1"/>
  <c r="P100" i="4" s="1"/>
  <c r="P32" i="4" s="1"/>
  <c r="AT98" i="4"/>
  <c r="AT99" i="4" s="1"/>
  <c r="AT100" i="4" s="1"/>
  <c r="AT32" i="4" s="1"/>
  <c r="AB97" i="4"/>
  <c r="AQ98" i="4"/>
  <c r="AQ99" i="4" s="1"/>
  <c r="AQ100" i="4" s="1"/>
  <c r="AQ32" i="4" s="1"/>
  <c r="K98" i="4"/>
  <c r="K99" i="4" s="1"/>
  <c r="K100" i="4" s="1"/>
  <c r="K32" i="4" s="1"/>
  <c r="Z97" i="4"/>
  <c r="AK98" i="4"/>
  <c r="AK99" i="4" s="1"/>
  <c r="AK100" i="4" s="1"/>
  <c r="AK32" i="4" s="1"/>
  <c r="E98" i="4"/>
  <c r="E99" i="4" s="1"/>
  <c r="E100" i="4" s="1"/>
  <c r="E32" i="4" s="1"/>
  <c r="T97" i="4"/>
  <c r="AI98" i="4"/>
  <c r="AI99" i="4" s="1"/>
  <c r="AI100" i="4" s="1"/>
  <c r="AI32" i="4" s="1"/>
  <c r="C98" i="4"/>
  <c r="C99" i="4" s="1"/>
  <c r="C100" i="4" s="1"/>
  <c r="C32" i="4" s="1"/>
  <c r="R97" i="4"/>
  <c r="AW97" i="4"/>
  <c r="Q97" i="4"/>
  <c r="AF98" i="4"/>
  <c r="AF99" i="4" s="1"/>
  <c r="AF100" i="4" s="1"/>
  <c r="AF32" i="4" s="1"/>
  <c r="AT95" i="3"/>
  <c r="X98" i="4"/>
  <c r="X99" i="4" s="1"/>
  <c r="X100" i="4" s="1"/>
  <c r="X32" i="4" s="1"/>
  <c r="AS95" i="3"/>
  <c r="AV95" i="3"/>
  <c r="AP95" i="3"/>
  <c r="AI97" i="4"/>
  <c r="AI96" i="3"/>
  <c r="AI97" i="3" s="1"/>
  <c r="AI98" i="3" s="1"/>
  <c r="AI32" i="3" s="1"/>
  <c r="AG96" i="3"/>
  <c r="AG97" i="3" s="1"/>
  <c r="AG98" i="3" s="1"/>
  <c r="AG32" i="3" s="1"/>
  <c r="AK96" i="3"/>
  <c r="AK97" i="3" s="1"/>
  <c r="AK98" i="3" s="1"/>
  <c r="AK32" i="3" s="1"/>
  <c r="T96" i="3"/>
  <c r="T97" i="3" s="1"/>
  <c r="T98" i="3" s="1"/>
  <c r="T32" i="3" s="1"/>
  <c r="V95" i="3"/>
  <c r="AA95" i="3"/>
  <c r="AV97" i="4"/>
  <c r="P97" i="4"/>
  <c r="AE98" i="4"/>
  <c r="AE99" i="4" s="1"/>
  <c r="AE100" i="4" s="1"/>
  <c r="AE32" i="4" s="1"/>
  <c r="H97" i="4"/>
  <c r="S95" i="3"/>
  <c r="I97" i="4"/>
  <c r="R95" i="3"/>
  <c r="T98" i="4"/>
  <c r="T99" i="4" s="1"/>
  <c r="T100" i="4" s="1"/>
  <c r="T32" i="4" s="1"/>
  <c r="AJ97" i="4"/>
  <c r="AO95" i="3"/>
  <c r="AJ95" i="3"/>
  <c r="AG95" i="3"/>
  <c r="AI95" i="3"/>
  <c r="W95" i="3"/>
  <c r="AB95" i="3"/>
  <c r="AD95" i="3"/>
  <c r="AU97" i="4"/>
  <c r="O97" i="4"/>
  <c r="AD98" i="4"/>
  <c r="AD99" i="4" s="1"/>
  <c r="AD100" i="4" s="1"/>
  <c r="AD32" i="4" s="1"/>
  <c r="AO98" i="4"/>
  <c r="AO99" i="4" s="1"/>
  <c r="AO100" i="4" s="1"/>
  <c r="AO32" i="4" s="1"/>
  <c r="I98" i="4"/>
  <c r="I99" i="4" s="1"/>
  <c r="I100" i="4" s="1"/>
  <c r="I32" i="4" s="1"/>
  <c r="X97" i="4"/>
  <c r="AN98" i="4"/>
  <c r="AN99" i="4" s="1"/>
  <c r="AN100" i="4" s="1"/>
  <c r="AN32" i="4" s="1"/>
  <c r="H98" i="4"/>
  <c r="H99" i="4" s="1"/>
  <c r="H100" i="4" s="1"/>
  <c r="H32" i="4" s="1"/>
  <c r="W97" i="4"/>
  <c r="AM98" i="4"/>
  <c r="AM99" i="4" s="1"/>
  <c r="AM100" i="4" s="1"/>
  <c r="AM32" i="4" s="1"/>
  <c r="G98" i="4"/>
  <c r="G99" i="4" s="1"/>
  <c r="G100" i="4" s="1"/>
  <c r="G32" i="4" s="1"/>
  <c r="V97" i="4"/>
  <c r="AH98" i="4"/>
  <c r="AH99" i="4" s="1"/>
  <c r="AH100" i="4" s="1"/>
  <c r="AH32" i="4" s="1"/>
  <c r="AG98" i="4"/>
  <c r="AG99" i="4" s="1"/>
  <c r="AG100" i="4" s="1"/>
  <c r="AG32" i="4" s="1"/>
  <c r="AU96" i="3"/>
  <c r="AU97" i="3" s="1"/>
  <c r="AU98" i="3" s="1"/>
  <c r="AU32" i="3" s="1"/>
  <c r="AT96" i="3"/>
  <c r="AT97" i="3" s="1"/>
  <c r="AT98" i="3" s="1"/>
  <c r="AT32" i="3" s="1"/>
  <c r="AS96" i="3"/>
  <c r="AS97" i="3" s="1"/>
  <c r="AS98" i="3" s="1"/>
  <c r="AS32" i="3" s="1"/>
  <c r="AR96" i="3"/>
  <c r="AR97" i="3" s="1"/>
  <c r="AR98" i="3" s="1"/>
  <c r="AR32" i="3" s="1"/>
  <c r="AQ96" i="3"/>
  <c r="AQ97" i="3" s="1"/>
  <c r="AQ98" i="3" s="1"/>
  <c r="AQ32" i="3" s="1"/>
  <c r="AP96" i="3"/>
  <c r="AP97" i="3" s="1"/>
  <c r="AP98" i="3" s="1"/>
  <c r="AP32" i="3" s="1"/>
  <c r="AO96" i="3"/>
  <c r="AO97" i="3" s="1"/>
  <c r="AO98" i="3" s="1"/>
  <c r="AO32" i="3" s="1"/>
  <c r="AN96" i="3"/>
  <c r="AN97" i="3" s="1"/>
  <c r="AN98" i="3" s="1"/>
  <c r="AN32" i="3" s="1"/>
  <c r="AM96" i="3"/>
  <c r="AM97" i="3" s="1"/>
  <c r="AM98" i="3" s="1"/>
  <c r="AM32" i="3" s="1"/>
  <c r="AF96" i="3"/>
  <c r="AF97" i="3" s="1"/>
  <c r="AF98" i="3" s="1"/>
  <c r="AF32" i="3" s="1"/>
  <c r="AE96" i="3"/>
  <c r="AE97" i="3" s="1"/>
  <c r="AE98" i="3" s="1"/>
  <c r="AE32" i="3" s="1"/>
  <c r="AD96" i="3"/>
  <c r="AD97" i="3" s="1"/>
  <c r="AD98" i="3" s="1"/>
  <c r="AD32" i="3" s="1"/>
  <c r="AC96" i="3"/>
  <c r="AC97" i="3" s="1"/>
  <c r="AC98" i="3" s="1"/>
  <c r="AC32" i="3" s="1"/>
  <c r="AB96" i="3"/>
  <c r="AB97" i="3" s="1"/>
  <c r="AB98" i="3" s="1"/>
  <c r="AB32" i="3" s="1"/>
  <c r="AA96" i="3"/>
  <c r="AA97" i="3" s="1"/>
  <c r="AA98" i="3" s="1"/>
  <c r="AA32" i="3" s="1"/>
  <c r="Z96" i="3"/>
  <c r="Z97" i="3" s="1"/>
  <c r="Z98" i="3" s="1"/>
  <c r="Z32" i="3" s="1"/>
  <c r="Y96" i="3"/>
  <c r="Y97" i="3" s="1"/>
  <c r="Y98" i="3" s="1"/>
  <c r="Y32" i="3" s="1"/>
  <c r="X96" i="3"/>
  <c r="X97" i="3" s="1"/>
  <c r="X98" i="3" s="1"/>
  <c r="X32" i="3" s="1"/>
  <c r="V96" i="3"/>
  <c r="V97" i="3" s="1"/>
  <c r="V98" i="3" s="1"/>
  <c r="V32" i="3" s="1"/>
  <c r="W96" i="3"/>
  <c r="W97" i="3" s="1"/>
  <c r="W98" i="3" s="1"/>
  <c r="W32" i="3" s="1"/>
  <c r="N95" i="3"/>
  <c r="B98" i="4"/>
  <c r="B99" i="4" s="1"/>
  <c r="B97" i="4"/>
  <c r="B96" i="3"/>
  <c r="B97" i="3" s="1"/>
  <c r="B98" i="3" s="1"/>
  <c r="B32" i="3" s="1"/>
  <c r="B95" i="3"/>
  <c r="C95" i="3"/>
  <c r="D95" i="3"/>
  <c r="E95" i="3"/>
  <c r="F95" i="3"/>
  <c r="K95" i="3"/>
  <c r="L95" i="3"/>
  <c r="M95" i="3"/>
  <c r="G95" i="3"/>
  <c r="H95" i="3"/>
  <c r="I95" i="3"/>
  <c r="J95" i="3"/>
  <c r="O95" i="3"/>
  <c r="B32" i="4" l="1"/>
  <c r="B100" i="4"/>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AX68" i="1"/>
  <c r="C69" i="1"/>
  <c r="D69" i="1"/>
  <c r="E69" i="1"/>
  <c r="F69" i="1"/>
  <c r="G69" i="1"/>
  <c r="H69" i="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AL69" i="1"/>
  <c r="AM69" i="1"/>
  <c r="AN69" i="1"/>
  <c r="AO69" i="1"/>
  <c r="AP69" i="1"/>
  <c r="AQ69" i="1"/>
  <c r="AR69" i="1"/>
  <c r="AS69" i="1"/>
  <c r="AT69" i="1"/>
  <c r="AU69" i="1"/>
  <c r="AV69" i="1"/>
  <c r="AW69" i="1"/>
  <c r="AX69" i="1"/>
  <c r="C70" i="1"/>
  <c r="D70" i="1"/>
  <c r="E70" i="1"/>
  <c r="F70" i="1"/>
  <c r="G70" i="1"/>
  <c r="H70" i="1"/>
  <c r="I70" i="1"/>
  <c r="J70" i="1"/>
  <c r="K70" i="1"/>
  <c r="L70" i="1"/>
  <c r="M70" i="1"/>
  <c r="N70" i="1"/>
  <c r="O70" i="1"/>
  <c r="P70" i="1"/>
  <c r="Q70" i="1"/>
  <c r="R70" i="1"/>
  <c r="S70" i="1"/>
  <c r="T70" i="1"/>
  <c r="U70" i="1"/>
  <c r="V70" i="1"/>
  <c r="W70" i="1"/>
  <c r="X70" i="1"/>
  <c r="Y70" i="1"/>
  <c r="Z70" i="1"/>
  <c r="AA70" i="1"/>
  <c r="AB70" i="1"/>
  <c r="AC70" i="1"/>
  <c r="AD70" i="1"/>
  <c r="AE70" i="1"/>
  <c r="AF70" i="1"/>
  <c r="AG70" i="1"/>
  <c r="AH70" i="1"/>
  <c r="AI70" i="1"/>
  <c r="AJ70" i="1"/>
  <c r="AK70" i="1"/>
  <c r="AL70" i="1"/>
  <c r="AM70" i="1"/>
  <c r="AN70" i="1"/>
  <c r="AO70" i="1"/>
  <c r="AP70" i="1"/>
  <c r="AQ70" i="1"/>
  <c r="AR70" i="1"/>
  <c r="AS70" i="1"/>
  <c r="AT70" i="1"/>
  <c r="AU70" i="1"/>
  <c r="AV70" i="1"/>
  <c r="AW70" i="1"/>
  <c r="AX70" i="1"/>
  <c r="C71" i="1"/>
  <c r="D71" i="1"/>
  <c r="E71" i="1"/>
  <c r="F71" i="1"/>
  <c r="G71" i="1"/>
  <c r="H71" i="1"/>
  <c r="I71" i="1"/>
  <c r="J71" i="1"/>
  <c r="K71" i="1"/>
  <c r="L71" i="1"/>
  <c r="M71" i="1"/>
  <c r="N71" i="1"/>
  <c r="O71" i="1"/>
  <c r="P71" i="1"/>
  <c r="Q71" i="1"/>
  <c r="R71" i="1"/>
  <c r="S71" i="1"/>
  <c r="T71" i="1"/>
  <c r="U71" i="1"/>
  <c r="V71" i="1"/>
  <c r="W71" i="1"/>
  <c r="X71" i="1"/>
  <c r="Y71" i="1"/>
  <c r="Z71" i="1"/>
  <c r="AA71" i="1"/>
  <c r="AB71" i="1"/>
  <c r="AC71" i="1"/>
  <c r="AD71" i="1"/>
  <c r="AE71" i="1"/>
  <c r="AF71" i="1"/>
  <c r="AG71" i="1"/>
  <c r="AH71" i="1"/>
  <c r="AI71" i="1"/>
  <c r="AJ71" i="1"/>
  <c r="AK71" i="1"/>
  <c r="AL71" i="1"/>
  <c r="AM71" i="1"/>
  <c r="AN71" i="1"/>
  <c r="AO71" i="1"/>
  <c r="AP71" i="1"/>
  <c r="AQ71" i="1"/>
  <c r="AR71" i="1"/>
  <c r="AS71" i="1"/>
  <c r="AT71" i="1"/>
  <c r="AU71" i="1"/>
  <c r="AV71" i="1"/>
  <c r="AW71" i="1"/>
  <c r="AX71" i="1"/>
  <c r="C72" i="1"/>
  <c r="D72" i="1"/>
  <c r="E72" i="1"/>
  <c r="F72" i="1"/>
  <c r="G72" i="1"/>
  <c r="H72" i="1"/>
  <c r="I72" i="1"/>
  <c r="J72" i="1"/>
  <c r="K72" i="1"/>
  <c r="L72" i="1"/>
  <c r="M72" i="1"/>
  <c r="N72" i="1"/>
  <c r="O72" i="1"/>
  <c r="P72" i="1"/>
  <c r="Q72" i="1"/>
  <c r="R72" i="1"/>
  <c r="S72" i="1"/>
  <c r="T72" i="1"/>
  <c r="U72" i="1"/>
  <c r="V72" i="1"/>
  <c r="W72" i="1"/>
  <c r="X72" i="1"/>
  <c r="Y72" i="1"/>
  <c r="Z72" i="1"/>
  <c r="AA72" i="1"/>
  <c r="AB72" i="1"/>
  <c r="AC72" i="1"/>
  <c r="AD72" i="1"/>
  <c r="AE72" i="1"/>
  <c r="AF72" i="1"/>
  <c r="AG72" i="1"/>
  <c r="AH72" i="1"/>
  <c r="AI72" i="1"/>
  <c r="AJ72" i="1"/>
  <c r="AK72" i="1"/>
  <c r="AL72" i="1"/>
  <c r="AM72" i="1"/>
  <c r="AN72" i="1"/>
  <c r="AO72" i="1"/>
  <c r="AP72" i="1"/>
  <c r="AQ72" i="1"/>
  <c r="AR72" i="1"/>
  <c r="AS72" i="1"/>
  <c r="AT72" i="1"/>
  <c r="AU72" i="1"/>
  <c r="AV72" i="1"/>
  <c r="AW72" i="1"/>
  <c r="AX72" i="1"/>
  <c r="D73" i="1"/>
  <c r="E73" i="1"/>
  <c r="F73" i="1"/>
  <c r="G73" i="1"/>
  <c r="H73" i="1"/>
  <c r="I73" i="1"/>
  <c r="J73" i="1"/>
  <c r="K73" i="1"/>
  <c r="L73" i="1"/>
  <c r="M73" i="1"/>
  <c r="N73" i="1"/>
  <c r="O73" i="1"/>
  <c r="P73" i="1"/>
  <c r="Q73" i="1"/>
  <c r="R73" i="1"/>
  <c r="S73" i="1"/>
  <c r="T73" i="1"/>
  <c r="U73" i="1"/>
  <c r="V73" i="1"/>
  <c r="W73" i="1"/>
  <c r="X73" i="1"/>
  <c r="Y73" i="1"/>
  <c r="Z73" i="1"/>
  <c r="AA73" i="1"/>
  <c r="AB73" i="1"/>
  <c r="AC73" i="1"/>
  <c r="AD73" i="1"/>
  <c r="AE73" i="1"/>
  <c r="AF73" i="1"/>
  <c r="AG73" i="1"/>
  <c r="AH73" i="1"/>
  <c r="AI73" i="1"/>
  <c r="AJ73" i="1"/>
  <c r="AK73" i="1"/>
  <c r="AL73" i="1"/>
  <c r="AM73" i="1"/>
  <c r="AN73" i="1"/>
  <c r="AO73" i="1"/>
  <c r="AP73" i="1"/>
  <c r="AQ73" i="1"/>
  <c r="AR73" i="1"/>
  <c r="AS73" i="1"/>
  <c r="AT73" i="1"/>
  <c r="AU73" i="1"/>
  <c r="AV73" i="1"/>
  <c r="AW73" i="1"/>
  <c r="AX73" i="1"/>
  <c r="C74" i="1"/>
  <c r="D74" i="1"/>
  <c r="E74" i="1"/>
  <c r="F74" i="1"/>
  <c r="G74" i="1"/>
  <c r="H74" i="1"/>
  <c r="I74" i="1"/>
  <c r="J74" i="1"/>
  <c r="K74" i="1"/>
  <c r="L74" i="1"/>
  <c r="M74" i="1"/>
  <c r="N74" i="1"/>
  <c r="O74" i="1"/>
  <c r="P74" i="1"/>
  <c r="Q74" i="1"/>
  <c r="R74" i="1"/>
  <c r="S74" i="1"/>
  <c r="T74" i="1"/>
  <c r="U74" i="1"/>
  <c r="V74" i="1"/>
  <c r="W74" i="1"/>
  <c r="X74" i="1"/>
  <c r="Y74" i="1"/>
  <c r="Z74" i="1"/>
  <c r="AA74" i="1"/>
  <c r="AB74" i="1"/>
  <c r="AC74" i="1"/>
  <c r="AD74" i="1"/>
  <c r="AE74" i="1"/>
  <c r="AF74" i="1"/>
  <c r="AG74" i="1"/>
  <c r="AH74" i="1"/>
  <c r="AI74" i="1"/>
  <c r="AJ74" i="1"/>
  <c r="AK74" i="1"/>
  <c r="AL74" i="1"/>
  <c r="AM74" i="1"/>
  <c r="AN74" i="1"/>
  <c r="AO74" i="1"/>
  <c r="AP74" i="1"/>
  <c r="AQ74" i="1"/>
  <c r="AR74" i="1"/>
  <c r="AS74" i="1"/>
  <c r="AT74" i="1"/>
  <c r="AU74" i="1"/>
  <c r="AV74" i="1"/>
  <c r="AW74" i="1"/>
  <c r="AX74" i="1"/>
  <c r="C75" i="1"/>
  <c r="D75" i="1"/>
  <c r="E75" i="1"/>
  <c r="F75" i="1"/>
  <c r="G75" i="1"/>
  <c r="H75" i="1"/>
  <c r="I75" i="1"/>
  <c r="J75" i="1"/>
  <c r="K75" i="1"/>
  <c r="L75" i="1"/>
  <c r="M75" i="1"/>
  <c r="N75" i="1"/>
  <c r="O75" i="1"/>
  <c r="P75" i="1"/>
  <c r="Q75" i="1"/>
  <c r="R75" i="1"/>
  <c r="S75" i="1"/>
  <c r="T75" i="1"/>
  <c r="U75" i="1"/>
  <c r="V75" i="1"/>
  <c r="W75" i="1"/>
  <c r="X75" i="1"/>
  <c r="Y75" i="1"/>
  <c r="Z75" i="1"/>
  <c r="AA75" i="1"/>
  <c r="AB75" i="1"/>
  <c r="AC75" i="1"/>
  <c r="AD75" i="1"/>
  <c r="AE75" i="1"/>
  <c r="AF75" i="1"/>
  <c r="AG75" i="1"/>
  <c r="AH75" i="1"/>
  <c r="AI75" i="1"/>
  <c r="AJ75" i="1"/>
  <c r="AK75" i="1"/>
  <c r="AL75" i="1"/>
  <c r="AM75" i="1"/>
  <c r="AN75" i="1"/>
  <c r="AO75" i="1"/>
  <c r="AP75" i="1"/>
  <c r="AQ75" i="1"/>
  <c r="AR75" i="1"/>
  <c r="AS75" i="1"/>
  <c r="AT75" i="1"/>
  <c r="AU75" i="1"/>
  <c r="AV75" i="1"/>
  <c r="AW75" i="1"/>
  <c r="AX75" i="1"/>
  <c r="C76" i="1"/>
  <c r="D76" i="1"/>
  <c r="E76" i="1"/>
  <c r="F76" i="1"/>
  <c r="G76" i="1"/>
  <c r="H76" i="1"/>
  <c r="I76" i="1"/>
  <c r="J76" i="1"/>
  <c r="K76" i="1"/>
  <c r="L76" i="1"/>
  <c r="M76" i="1"/>
  <c r="N76" i="1"/>
  <c r="O76" i="1"/>
  <c r="P76" i="1"/>
  <c r="Q76" i="1"/>
  <c r="R76" i="1"/>
  <c r="S76" i="1"/>
  <c r="T76" i="1"/>
  <c r="U76" i="1"/>
  <c r="V76" i="1"/>
  <c r="W76" i="1"/>
  <c r="X76" i="1"/>
  <c r="Y76" i="1"/>
  <c r="Z76" i="1"/>
  <c r="AA76" i="1"/>
  <c r="AB76" i="1"/>
  <c r="AC76" i="1"/>
  <c r="AD76" i="1"/>
  <c r="AE76" i="1"/>
  <c r="AF76" i="1"/>
  <c r="AG76" i="1"/>
  <c r="AH76" i="1"/>
  <c r="AI76" i="1"/>
  <c r="AJ76" i="1"/>
  <c r="AK76" i="1"/>
  <c r="AL76" i="1"/>
  <c r="AM76" i="1"/>
  <c r="AN76" i="1"/>
  <c r="AO76" i="1"/>
  <c r="AP76" i="1"/>
  <c r="AQ76" i="1"/>
  <c r="AR76" i="1"/>
  <c r="AS76" i="1"/>
  <c r="AT76" i="1"/>
  <c r="AU76" i="1"/>
  <c r="AV76" i="1"/>
  <c r="AW76" i="1"/>
  <c r="AX76" i="1"/>
  <c r="C77" i="1"/>
  <c r="D77" i="1"/>
  <c r="E77" i="1"/>
  <c r="F77" i="1"/>
  <c r="G77" i="1"/>
  <c r="H77" i="1"/>
  <c r="I77" i="1"/>
  <c r="J77" i="1"/>
  <c r="K77" i="1"/>
  <c r="L77" i="1"/>
  <c r="M77" i="1"/>
  <c r="N77" i="1"/>
  <c r="O77" i="1"/>
  <c r="P77" i="1"/>
  <c r="Q77" i="1"/>
  <c r="R77" i="1"/>
  <c r="S77" i="1"/>
  <c r="T77" i="1"/>
  <c r="U77" i="1"/>
  <c r="V77" i="1"/>
  <c r="W77" i="1"/>
  <c r="X77" i="1"/>
  <c r="Y77" i="1"/>
  <c r="Z77" i="1"/>
  <c r="AA77" i="1"/>
  <c r="AB77" i="1"/>
  <c r="AC77" i="1"/>
  <c r="AD77" i="1"/>
  <c r="AE77" i="1"/>
  <c r="AF77" i="1"/>
  <c r="AG77" i="1"/>
  <c r="AH77" i="1"/>
  <c r="AI77" i="1"/>
  <c r="AJ77" i="1"/>
  <c r="AK77" i="1"/>
  <c r="AL77" i="1"/>
  <c r="AM77" i="1"/>
  <c r="AN77" i="1"/>
  <c r="AO77" i="1"/>
  <c r="AP77" i="1"/>
  <c r="AQ77" i="1"/>
  <c r="AR77" i="1"/>
  <c r="AS77" i="1"/>
  <c r="AT77" i="1"/>
  <c r="AU77" i="1"/>
  <c r="AV77" i="1"/>
  <c r="AW77" i="1"/>
  <c r="AX77" i="1"/>
  <c r="C78" i="1"/>
  <c r="D78" i="1"/>
  <c r="E78" i="1"/>
  <c r="F78" i="1"/>
  <c r="G78" i="1"/>
  <c r="H78" i="1"/>
  <c r="I78" i="1"/>
  <c r="J78" i="1"/>
  <c r="K78" i="1"/>
  <c r="L78" i="1"/>
  <c r="M78" i="1"/>
  <c r="N78" i="1"/>
  <c r="O78" i="1"/>
  <c r="P78" i="1"/>
  <c r="Q78" i="1"/>
  <c r="R78" i="1"/>
  <c r="S78" i="1"/>
  <c r="T78" i="1"/>
  <c r="U78" i="1"/>
  <c r="V78" i="1"/>
  <c r="W78" i="1"/>
  <c r="X78" i="1"/>
  <c r="Y78" i="1"/>
  <c r="Z78" i="1"/>
  <c r="AA78" i="1"/>
  <c r="AB78" i="1"/>
  <c r="AC78" i="1"/>
  <c r="AD78" i="1"/>
  <c r="AE78" i="1"/>
  <c r="AF78" i="1"/>
  <c r="AG78" i="1"/>
  <c r="AH78" i="1"/>
  <c r="AI78" i="1"/>
  <c r="AJ78" i="1"/>
  <c r="AK78" i="1"/>
  <c r="AL78" i="1"/>
  <c r="AM78" i="1"/>
  <c r="AN78" i="1"/>
  <c r="AO78" i="1"/>
  <c r="AP78" i="1"/>
  <c r="AQ78" i="1"/>
  <c r="AR78" i="1"/>
  <c r="AS78" i="1"/>
  <c r="AT78" i="1"/>
  <c r="AU78" i="1"/>
  <c r="AV78" i="1"/>
  <c r="AW78" i="1"/>
  <c r="AX78" i="1"/>
  <c r="D79" i="1"/>
  <c r="E79" i="1"/>
  <c r="F79" i="1"/>
  <c r="G79" i="1"/>
  <c r="H79" i="1"/>
  <c r="I79" i="1"/>
  <c r="J79" i="1"/>
  <c r="K79" i="1"/>
  <c r="L79" i="1"/>
  <c r="M79" i="1"/>
  <c r="N79" i="1"/>
  <c r="O79" i="1"/>
  <c r="P79" i="1"/>
  <c r="Q79" i="1"/>
  <c r="R79" i="1"/>
  <c r="S79" i="1"/>
  <c r="T79" i="1"/>
  <c r="U79" i="1"/>
  <c r="V79" i="1"/>
  <c r="W79" i="1"/>
  <c r="X79" i="1"/>
  <c r="Y79" i="1"/>
  <c r="Z79" i="1"/>
  <c r="AA79" i="1"/>
  <c r="AB79" i="1"/>
  <c r="AC79" i="1"/>
  <c r="AD79" i="1"/>
  <c r="AE79" i="1"/>
  <c r="AF79" i="1"/>
  <c r="AG79" i="1"/>
  <c r="AH79" i="1"/>
  <c r="AI79" i="1"/>
  <c r="AJ79" i="1"/>
  <c r="AK79" i="1"/>
  <c r="AL79" i="1"/>
  <c r="AM79" i="1"/>
  <c r="AN79" i="1"/>
  <c r="AO79" i="1"/>
  <c r="AP79" i="1"/>
  <c r="AQ79" i="1"/>
  <c r="AR79" i="1"/>
  <c r="AS79" i="1"/>
  <c r="AT79" i="1"/>
  <c r="AU79" i="1"/>
  <c r="AV79" i="1"/>
  <c r="AW79" i="1"/>
  <c r="AX79" i="1"/>
  <c r="C80" i="1"/>
  <c r="D80" i="1"/>
  <c r="E80" i="1"/>
  <c r="F80" i="1"/>
  <c r="G80" i="1"/>
  <c r="H80" i="1"/>
  <c r="I80" i="1"/>
  <c r="J80" i="1"/>
  <c r="K80" i="1"/>
  <c r="L80" i="1"/>
  <c r="M80" i="1"/>
  <c r="N80" i="1"/>
  <c r="O80" i="1"/>
  <c r="P80" i="1"/>
  <c r="Q80" i="1"/>
  <c r="R80" i="1"/>
  <c r="S80" i="1"/>
  <c r="T80" i="1"/>
  <c r="U80" i="1"/>
  <c r="V80" i="1"/>
  <c r="W80" i="1"/>
  <c r="X80" i="1"/>
  <c r="Y80" i="1"/>
  <c r="Z80" i="1"/>
  <c r="AA80" i="1"/>
  <c r="AB80" i="1"/>
  <c r="AC80" i="1"/>
  <c r="AD80" i="1"/>
  <c r="AE80" i="1"/>
  <c r="AF80" i="1"/>
  <c r="AG80" i="1"/>
  <c r="AH80" i="1"/>
  <c r="AI80" i="1"/>
  <c r="AJ80" i="1"/>
  <c r="AK80" i="1"/>
  <c r="AL80" i="1"/>
  <c r="AM80" i="1"/>
  <c r="AN80" i="1"/>
  <c r="AO80" i="1"/>
  <c r="AP80" i="1"/>
  <c r="AQ80" i="1"/>
  <c r="AR80" i="1"/>
  <c r="AS80" i="1"/>
  <c r="AT80" i="1"/>
  <c r="AU80" i="1"/>
  <c r="AV80" i="1"/>
  <c r="AW80" i="1"/>
  <c r="AX80" i="1"/>
  <c r="C81" i="1"/>
  <c r="D81" i="1"/>
  <c r="E81" i="1"/>
  <c r="F81" i="1"/>
  <c r="G81" i="1"/>
  <c r="H81" i="1"/>
  <c r="I81" i="1"/>
  <c r="J81" i="1"/>
  <c r="K81" i="1"/>
  <c r="L81" i="1"/>
  <c r="M81" i="1"/>
  <c r="N81" i="1"/>
  <c r="O81" i="1"/>
  <c r="P81" i="1"/>
  <c r="Q81" i="1"/>
  <c r="R81" i="1"/>
  <c r="S81" i="1"/>
  <c r="T81" i="1"/>
  <c r="U81" i="1"/>
  <c r="V81" i="1"/>
  <c r="W81" i="1"/>
  <c r="X81" i="1"/>
  <c r="Y81" i="1"/>
  <c r="Z81" i="1"/>
  <c r="AA81" i="1"/>
  <c r="AB81" i="1"/>
  <c r="AC81" i="1"/>
  <c r="AD81" i="1"/>
  <c r="AE81" i="1"/>
  <c r="AF81" i="1"/>
  <c r="AG81" i="1"/>
  <c r="AH81" i="1"/>
  <c r="AI81" i="1"/>
  <c r="AJ81" i="1"/>
  <c r="AK81" i="1"/>
  <c r="AL81" i="1"/>
  <c r="AM81" i="1"/>
  <c r="AN81" i="1"/>
  <c r="AO81" i="1"/>
  <c r="AP81" i="1"/>
  <c r="AQ81" i="1"/>
  <c r="AR81" i="1"/>
  <c r="AS81" i="1"/>
  <c r="AT81" i="1"/>
  <c r="AU81" i="1"/>
  <c r="AV81" i="1"/>
  <c r="AW81" i="1"/>
  <c r="AX81" i="1"/>
  <c r="C82" i="1"/>
  <c r="D82" i="1"/>
  <c r="E82" i="1"/>
  <c r="F82" i="1"/>
  <c r="G82" i="1"/>
  <c r="H82" i="1"/>
  <c r="I82" i="1"/>
  <c r="J82" i="1"/>
  <c r="K82" i="1"/>
  <c r="L82" i="1"/>
  <c r="M82" i="1"/>
  <c r="N82" i="1"/>
  <c r="O82" i="1"/>
  <c r="P82" i="1"/>
  <c r="Q82" i="1"/>
  <c r="R82" i="1"/>
  <c r="S82" i="1"/>
  <c r="T82" i="1"/>
  <c r="U82" i="1"/>
  <c r="V82" i="1"/>
  <c r="W82" i="1"/>
  <c r="X82" i="1"/>
  <c r="Y82" i="1"/>
  <c r="Z82" i="1"/>
  <c r="AA82" i="1"/>
  <c r="AB82" i="1"/>
  <c r="AC82" i="1"/>
  <c r="AD82" i="1"/>
  <c r="AE82" i="1"/>
  <c r="AF82" i="1"/>
  <c r="AG82" i="1"/>
  <c r="AH82" i="1"/>
  <c r="AI82" i="1"/>
  <c r="AJ82" i="1"/>
  <c r="AK82" i="1"/>
  <c r="AL82" i="1"/>
  <c r="AM82" i="1"/>
  <c r="AN82" i="1"/>
  <c r="AO82" i="1"/>
  <c r="AP82" i="1"/>
  <c r="AQ82" i="1"/>
  <c r="AR82" i="1"/>
  <c r="AS82" i="1"/>
  <c r="AT82" i="1"/>
  <c r="AU82" i="1"/>
  <c r="AV82" i="1"/>
  <c r="AW82" i="1"/>
  <c r="AX82" i="1"/>
  <c r="C83" i="1"/>
  <c r="D83" i="1"/>
  <c r="E83" i="1"/>
  <c r="F83" i="1"/>
  <c r="G83" i="1"/>
  <c r="H83" i="1"/>
  <c r="I83" i="1"/>
  <c r="J83" i="1"/>
  <c r="K83" i="1"/>
  <c r="L83" i="1"/>
  <c r="M83" i="1"/>
  <c r="N83" i="1"/>
  <c r="O83" i="1"/>
  <c r="P83" i="1"/>
  <c r="Q83" i="1"/>
  <c r="R83" i="1"/>
  <c r="S83" i="1"/>
  <c r="T83" i="1"/>
  <c r="U83" i="1"/>
  <c r="V83" i="1"/>
  <c r="W83" i="1"/>
  <c r="X83" i="1"/>
  <c r="Y83" i="1"/>
  <c r="Z83" i="1"/>
  <c r="AA83" i="1"/>
  <c r="AB83" i="1"/>
  <c r="AC83" i="1"/>
  <c r="AD83" i="1"/>
  <c r="AE83" i="1"/>
  <c r="AF83" i="1"/>
  <c r="AG83" i="1"/>
  <c r="AH83" i="1"/>
  <c r="AI83" i="1"/>
  <c r="AJ83" i="1"/>
  <c r="AK83" i="1"/>
  <c r="AL83" i="1"/>
  <c r="AM83" i="1"/>
  <c r="AN83" i="1"/>
  <c r="AO83" i="1"/>
  <c r="AP83" i="1"/>
  <c r="AQ83" i="1"/>
  <c r="AR83" i="1"/>
  <c r="AS83" i="1"/>
  <c r="AT83" i="1"/>
  <c r="AU83" i="1"/>
  <c r="AV83" i="1"/>
  <c r="AW83" i="1"/>
  <c r="AX83" i="1"/>
  <c r="C84" i="1"/>
  <c r="D84" i="1"/>
  <c r="E84" i="1"/>
  <c r="F84" i="1"/>
  <c r="G84" i="1"/>
  <c r="H84" i="1"/>
  <c r="I84" i="1"/>
  <c r="J84" i="1"/>
  <c r="K84" i="1"/>
  <c r="L84" i="1"/>
  <c r="M84" i="1"/>
  <c r="N84" i="1"/>
  <c r="O84" i="1"/>
  <c r="P84" i="1"/>
  <c r="Q84" i="1"/>
  <c r="R84" i="1"/>
  <c r="S84" i="1"/>
  <c r="T84" i="1"/>
  <c r="U84" i="1"/>
  <c r="V84" i="1"/>
  <c r="W84" i="1"/>
  <c r="X84" i="1"/>
  <c r="Y84" i="1"/>
  <c r="Z84" i="1"/>
  <c r="AA84" i="1"/>
  <c r="AB84" i="1"/>
  <c r="AC84" i="1"/>
  <c r="AD84" i="1"/>
  <c r="AE84" i="1"/>
  <c r="AF84" i="1"/>
  <c r="AG84" i="1"/>
  <c r="AH84" i="1"/>
  <c r="AI84" i="1"/>
  <c r="AJ84" i="1"/>
  <c r="AK84" i="1"/>
  <c r="AL84" i="1"/>
  <c r="AM84" i="1"/>
  <c r="AN84" i="1"/>
  <c r="AO84" i="1"/>
  <c r="AP84" i="1"/>
  <c r="AQ84" i="1"/>
  <c r="AR84" i="1"/>
  <c r="AS84" i="1"/>
  <c r="AT84" i="1"/>
  <c r="AU84" i="1"/>
  <c r="AV84" i="1"/>
  <c r="AW84" i="1"/>
  <c r="AX84" i="1"/>
  <c r="C85" i="1"/>
  <c r="D85" i="1"/>
  <c r="E85" i="1"/>
  <c r="F85" i="1"/>
  <c r="G85" i="1"/>
  <c r="H85" i="1"/>
  <c r="I85" i="1"/>
  <c r="J85" i="1"/>
  <c r="K85" i="1"/>
  <c r="L85" i="1"/>
  <c r="M85" i="1"/>
  <c r="N85" i="1"/>
  <c r="O85" i="1"/>
  <c r="P85" i="1"/>
  <c r="Q85" i="1"/>
  <c r="R85" i="1"/>
  <c r="S85" i="1"/>
  <c r="T85" i="1"/>
  <c r="U85" i="1"/>
  <c r="V85" i="1"/>
  <c r="W85" i="1"/>
  <c r="X85" i="1"/>
  <c r="Y85" i="1"/>
  <c r="Z85" i="1"/>
  <c r="AA85" i="1"/>
  <c r="AB85" i="1"/>
  <c r="AC85" i="1"/>
  <c r="AD85" i="1"/>
  <c r="AE85" i="1"/>
  <c r="AF85" i="1"/>
  <c r="AG85" i="1"/>
  <c r="AH85" i="1"/>
  <c r="AI85" i="1"/>
  <c r="AJ85" i="1"/>
  <c r="AK85" i="1"/>
  <c r="AL85" i="1"/>
  <c r="AM85" i="1"/>
  <c r="AN85" i="1"/>
  <c r="AO85" i="1"/>
  <c r="AP85" i="1"/>
  <c r="AQ85" i="1"/>
  <c r="AR85" i="1"/>
  <c r="AS85" i="1"/>
  <c r="AT85" i="1"/>
  <c r="AU85" i="1"/>
  <c r="AV85" i="1"/>
  <c r="AW85" i="1"/>
  <c r="AX85" i="1"/>
  <c r="D86" i="1"/>
  <c r="E86" i="1"/>
  <c r="F86" i="1"/>
  <c r="G86" i="1"/>
  <c r="H86" i="1"/>
  <c r="I86" i="1"/>
  <c r="J86" i="1"/>
  <c r="K86" i="1"/>
  <c r="L86" i="1"/>
  <c r="M86" i="1"/>
  <c r="N86" i="1"/>
  <c r="O86" i="1"/>
  <c r="P86" i="1"/>
  <c r="Q86" i="1"/>
  <c r="R86" i="1"/>
  <c r="S86" i="1"/>
  <c r="T86" i="1"/>
  <c r="U86" i="1"/>
  <c r="V86" i="1"/>
  <c r="W86" i="1"/>
  <c r="X86" i="1"/>
  <c r="Y86" i="1"/>
  <c r="Z86" i="1"/>
  <c r="AA86" i="1"/>
  <c r="AB86" i="1"/>
  <c r="AC86" i="1"/>
  <c r="AD86" i="1"/>
  <c r="AE86" i="1"/>
  <c r="AF86" i="1"/>
  <c r="AG86" i="1"/>
  <c r="AH86" i="1"/>
  <c r="AI86" i="1"/>
  <c r="AJ86" i="1"/>
  <c r="AK86" i="1"/>
  <c r="AL86" i="1"/>
  <c r="AM86" i="1"/>
  <c r="AN86" i="1"/>
  <c r="AO86" i="1"/>
  <c r="AP86" i="1"/>
  <c r="AQ86" i="1"/>
  <c r="AR86" i="1"/>
  <c r="AS86" i="1"/>
  <c r="AT86" i="1"/>
  <c r="AU86" i="1"/>
  <c r="AV86" i="1"/>
  <c r="AW86" i="1"/>
  <c r="AX86" i="1"/>
  <c r="C87" i="1"/>
  <c r="D87" i="1"/>
  <c r="E87" i="1"/>
  <c r="F87" i="1"/>
  <c r="G87" i="1"/>
  <c r="H87" i="1"/>
  <c r="I87" i="1"/>
  <c r="J87" i="1"/>
  <c r="K87" i="1"/>
  <c r="L87" i="1"/>
  <c r="M87" i="1"/>
  <c r="N87" i="1"/>
  <c r="O87" i="1"/>
  <c r="P87" i="1"/>
  <c r="Q87" i="1"/>
  <c r="R87" i="1"/>
  <c r="S87" i="1"/>
  <c r="T87" i="1"/>
  <c r="U87" i="1"/>
  <c r="V87" i="1"/>
  <c r="W87" i="1"/>
  <c r="X87" i="1"/>
  <c r="Y87" i="1"/>
  <c r="Z87" i="1"/>
  <c r="AA87" i="1"/>
  <c r="AB87" i="1"/>
  <c r="AC87" i="1"/>
  <c r="AD87" i="1"/>
  <c r="AE87" i="1"/>
  <c r="AF87" i="1"/>
  <c r="AG87" i="1"/>
  <c r="AH87" i="1"/>
  <c r="AI87" i="1"/>
  <c r="AJ87" i="1"/>
  <c r="AK87" i="1"/>
  <c r="AL87" i="1"/>
  <c r="AM87" i="1"/>
  <c r="AN87" i="1"/>
  <c r="AO87" i="1"/>
  <c r="AP87" i="1"/>
  <c r="AQ87" i="1"/>
  <c r="AR87" i="1"/>
  <c r="AS87" i="1"/>
  <c r="AT87" i="1"/>
  <c r="AU87" i="1"/>
  <c r="AV87" i="1"/>
  <c r="AW87" i="1"/>
  <c r="AX87" i="1"/>
  <c r="D88" i="1"/>
  <c r="E88" i="1"/>
  <c r="F88" i="1"/>
  <c r="G88" i="1"/>
  <c r="H88" i="1"/>
  <c r="I88" i="1"/>
  <c r="J88" i="1"/>
  <c r="K88" i="1"/>
  <c r="L88" i="1"/>
  <c r="M88" i="1"/>
  <c r="N88" i="1"/>
  <c r="O88" i="1"/>
  <c r="P88" i="1"/>
  <c r="Q88" i="1"/>
  <c r="R88" i="1"/>
  <c r="S88" i="1"/>
  <c r="T88" i="1"/>
  <c r="U88" i="1"/>
  <c r="V88" i="1"/>
  <c r="W88" i="1"/>
  <c r="X88" i="1"/>
  <c r="Y88" i="1"/>
  <c r="Z88" i="1"/>
  <c r="AA88" i="1"/>
  <c r="AB88" i="1"/>
  <c r="AC88" i="1"/>
  <c r="AD88" i="1"/>
  <c r="AE88" i="1"/>
  <c r="AF88" i="1"/>
  <c r="AG88" i="1"/>
  <c r="AH88" i="1"/>
  <c r="AI88" i="1"/>
  <c r="AJ88" i="1"/>
  <c r="AK88" i="1"/>
  <c r="AL88" i="1"/>
  <c r="AM88" i="1"/>
  <c r="AN88" i="1"/>
  <c r="AO88" i="1"/>
  <c r="AP88" i="1"/>
  <c r="AQ88" i="1"/>
  <c r="AR88" i="1"/>
  <c r="AS88" i="1"/>
  <c r="AT88" i="1"/>
  <c r="AU88" i="1"/>
  <c r="AV88" i="1"/>
  <c r="AW88" i="1"/>
  <c r="AX88" i="1"/>
  <c r="C89" i="1"/>
  <c r="D89" i="1"/>
  <c r="E89" i="1"/>
  <c r="F89" i="1"/>
  <c r="G89" i="1"/>
  <c r="H89" i="1"/>
  <c r="I89" i="1"/>
  <c r="J89" i="1"/>
  <c r="K89" i="1"/>
  <c r="L89" i="1"/>
  <c r="M89" i="1"/>
  <c r="N89" i="1"/>
  <c r="O89" i="1"/>
  <c r="P89" i="1"/>
  <c r="Q89" i="1"/>
  <c r="R89" i="1"/>
  <c r="S89" i="1"/>
  <c r="T89" i="1"/>
  <c r="U89" i="1"/>
  <c r="V89" i="1"/>
  <c r="W89" i="1"/>
  <c r="X89" i="1"/>
  <c r="Y89" i="1"/>
  <c r="Z89" i="1"/>
  <c r="AA89" i="1"/>
  <c r="AB89" i="1"/>
  <c r="AC89" i="1"/>
  <c r="AD89" i="1"/>
  <c r="AE89" i="1"/>
  <c r="AF89" i="1"/>
  <c r="AG89" i="1"/>
  <c r="AH89" i="1"/>
  <c r="AI89" i="1"/>
  <c r="AJ89" i="1"/>
  <c r="AK89" i="1"/>
  <c r="AL89" i="1"/>
  <c r="AM89" i="1"/>
  <c r="AN89" i="1"/>
  <c r="AO89" i="1"/>
  <c r="AP89" i="1"/>
  <c r="AQ89" i="1"/>
  <c r="AR89" i="1"/>
  <c r="AS89" i="1"/>
  <c r="AT89" i="1"/>
  <c r="AU89" i="1"/>
  <c r="AV89" i="1"/>
  <c r="AW89" i="1"/>
  <c r="AX89" i="1"/>
  <c r="C90" i="1"/>
  <c r="D90" i="1"/>
  <c r="E90" i="1"/>
  <c r="F90" i="1"/>
  <c r="G90" i="1"/>
  <c r="H90" i="1"/>
  <c r="I90" i="1"/>
  <c r="J90" i="1"/>
  <c r="K90" i="1"/>
  <c r="L90" i="1"/>
  <c r="M90" i="1"/>
  <c r="N90" i="1"/>
  <c r="O90" i="1"/>
  <c r="P90" i="1"/>
  <c r="Q90" i="1"/>
  <c r="R90" i="1"/>
  <c r="S90" i="1"/>
  <c r="T90" i="1"/>
  <c r="U90" i="1"/>
  <c r="V90" i="1"/>
  <c r="W90" i="1"/>
  <c r="X90" i="1"/>
  <c r="Y90" i="1"/>
  <c r="Z90" i="1"/>
  <c r="AA90" i="1"/>
  <c r="AB90" i="1"/>
  <c r="AC90" i="1"/>
  <c r="AD90" i="1"/>
  <c r="AE90" i="1"/>
  <c r="AF90" i="1"/>
  <c r="AG90" i="1"/>
  <c r="AH90" i="1"/>
  <c r="AI90" i="1"/>
  <c r="AJ90" i="1"/>
  <c r="AK90" i="1"/>
  <c r="AL90" i="1"/>
  <c r="AM90" i="1"/>
  <c r="AN90" i="1"/>
  <c r="AO90" i="1"/>
  <c r="AP90" i="1"/>
  <c r="AQ90" i="1"/>
  <c r="AR90" i="1"/>
  <c r="AS90" i="1"/>
  <c r="AT90" i="1"/>
  <c r="AU90" i="1"/>
  <c r="AV90" i="1"/>
  <c r="AW90" i="1"/>
  <c r="AX90" i="1"/>
  <c r="C91" i="1"/>
  <c r="D91" i="1"/>
  <c r="E91" i="1"/>
  <c r="F91" i="1"/>
  <c r="G91" i="1"/>
  <c r="H91" i="1"/>
  <c r="I91" i="1"/>
  <c r="J91" i="1"/>
  <c r="K91" i="1"/>
  <c r="L91" i="1"/>
  <c r="M91" i="1"/>
  <c r="N91" i="1"/>
  <c r="O91" i="1"/>
  <c r="P91" i="1"/>
  <c r="Q91" i="1"/>
  <c r="R91" i="1"/>
  <c r="S91" i="1"/>
  <c r="T91" i="1"/>
  <c r="U91" i="1"/>
  <c r="V91" i="1"/>
  <c r="W91" i="1"/>
  <c r="X91" i="1"/>
  <c r="Y91" i="1"/>
  <c r="Z91" i="1"/>
  <c r="AA91" i="1"/>
  <c r="AB91" i="1"/>
  <c r="AC91" i="1"/>
  <c r="AD91" i="1"/>
  <c r="AE91" i="1"/>
  <c r="AF91" i="1"/>
  <c r="AG91" i="1"/>
  <c r="AH91" i="1"/>
  <c r="AI91" i="1"/>
  <c r="AJ91" i="1"/>
  <c r="AK91" i="1"/>
  <c r="AL91" i="1"/>
  <c r="AM91" i="1"/>
  <c r="AN91" i="1"/>
  <c r="AO91" i="1"/>
  <c r="AP91" i="1"/>
  <c r="AQ91" i="1"/>
  <c r="AR91" i="1"/>
  <c r="AS91" i="1"/>
  <c r="AT91" i="1"/>
  <c r="AU91" i="1"/>
  <c r="AV91" i="1"/>
  <c r="AW91" i="1"/>
  <c r="AX91" i="1"/>
  <c r="C92" i="1"/>
  <c r="D92" i="1"/>
  <c r="E92" i="1"/>
  <c r="F92" i="1"/>
  <c r="G92" i="1"/>
  <c r="H92" i="1"/>
  <c r="I92" i="1"/>
  <c r="J92" i="1"/>
  <c r="K92" i="1"/>
  <c r="L92" i="1"/>
  <c r="M92" i="1"/>
  <c r="N92" i="1"/>
  <c r="O92" i="1"/>
  <c r="P92" i="1"/>
  <c r="Q92" i="1"/>
  <c r="R92" i="1"/>
  <c r="S92" i="1"/>
  <c r="T92" i="1"/>
  <c r="U92" i="1"/>
  <c r="V92" i="1"/>
  <c r="W92" i="1"/>
  <c r="X92" i="1"/>
  <c r="Y92" i="1"/>
  <c r="Z92" i="1"/>
  <c r="AA92" i="1"/>
  <c r="AB92" i="1"/>
  <c r="AC92" i="1"/>
  <c r="AD92" i="1"/>
  <c r="AE92" i="1"/>
  <c r="AF92" i="1"/>
  <c r="AG92" i="1"/>
  <c r="AH92" i="1"/>
  <c r="AI92" i="1"/>
  <c r="AJ92" i="1"/>
  <c r="AK92" i="1"/>
  <c r="AL92" i="1"/>
  <c r="AM92" i="1"/>
  <c r="AN92" i="1"/>
  <c r="AO92" i="1"/>
  <c r="AP92" i="1"/>
  <c r="AQ92" i="1"/>
  <c r="AR92" i="1"/>
  <c r="AS92" i="1"/>
  <c r="AT92" i="1"/>
  <c r="AU92" i="1"/>
  <c r="AV92" i="1"/>
  <c r="AW92" i="1"/>
  <c r="AX92" i="1"/>
  <c r="C93" i="1"/>
  <c r="D93" i="1"/>
  <c r="E93" i="1"/>
  <c r="F93" i="1"/>
  <c r="G93" i="1"/>
  <c r="H93" i="1"/>
  <c r="I93" i="1"/>
  <c r="J93" i="1"/>
  <c r="K93" i="1"/>
  <c r="L93" i="1"/>
  <c r="M93" i="1"/>
  <c r="N93" i="1"/>
  <c r="O93" i="1"/>
  <c r="P93" i="1"/>
  <c r="Q93" i="1"/>
  <c r="R93" i="1"/>
  <c r="S93" i="1"/>
  <c r="T93" i="1"/>
  <c r="U93" i="1"/>
  <c r="V93" i="1"/>
  <c r="W93" i="1"/>
  <c r="X93" i="1"/>
  <c r="Y93" i="1"/>
  <c r="Z93" i="1"/>
  <c r="AA93" i="1"/>
  <c r="AB93" i="1"/>
  <c r="AC93" i="1"/>
  <c r="AD93" i="1"/>
  <c r="AE93" i="1"/>
  <c r="AF93" i="1"/>
  <c r="AG93" i="1"/>
  <c r="AH93" i="1"/>
  <c r="AI93" i="1"/>
  <c r="AJ93" i="1"/>
  <c r="AK93" i="1"/>
  <c r="AL93" i="1"/>
  <c r="AM93" i="1"/>
  <c r="AN93" i="1"/>
  <c r="AO93" i="1"/>
  <c r="AP93" i="1"/>
  <c r="AQ93" i="1"/>
  <c r="AR93" i="1"/>
  <c r="AS93" i="1"/>
  <c r="AT93" i="1"/>
  <c r="AU93" i="1"/>
  <c r="AV93" i="1"/>
  <c r="AW93" i="1"/>
  <c r="AX93" i="1"/>
  <c r="D94" i="1"/>
  <c r="E94" i="1"/>
  <c r="F94" i="1"/>
  <c r="G94" i="1"/>
  <c r="H94" i="1"/>
  <c r="I94" i="1"/>
  <c r="J94" i="1"/>
  <c r="K94" i="1"/>
  <c r="L94" i="1"/>
  <c r="M94" i="1"/>
  <c r="N94" i="1"/>
  <c r="O94" i="1"/>
  <c r="P94" i="1"/>
  <c r="Q94" i="1"/>
  <c r="R94" i="1"/>
  <c r="S94" i="1"/>
  <c r="T94" i="1"/>
  <c r="U94" i="1"/>
  <c r="V94" i="1"/>
  <c r="W94" i="1"/>
  <c r="X94" i="1"/>
  <c r="Y94" i="1"/>
  <c r="Z94" i="1"/>
  <c r="AA94" i="1"/>
  <c r="AB94" i="1"/>
  <c r="AC94" i="1"/>
  <c r="AD94" i="1"/>
  <c r="AE94" i="1"/>
  <c r="AF94" i="1"/>
  <c r="AG94" i="1"/>
  <c r="AH94" i="1"/>
  <c r="AI94" i="1"/>
  <c r="AJ94" i="1"/>
  <c r="AK94" i="1"/>
  <c r="AL94" i="1"/>
  <c r="AM94" i="1"/>
  <c r="AN94" i="1"/>
  <c r="AO94" i="1"/>
  <c r="AP94" i="1"/>
  <c r="AQ94" i="1"/>
  <c r="AR94" i="1"/>
  <c r="AS94" i="1"/>
  <c r="AT94" i="1"/>
  <c r="AU94" i="1"/>
  <c r="AV94" i="1"/>
  <c r="AW94" i="1"/>
  <c r="AX94" i="1"/>
  <c r="C95" i="1"/>
  <c r="D95" i="1"/>
  <c r="E95" i="1"/>
  <c r="F95" i="1"/>
  <c r="G95" i="1"/>
  <c r="H95" i="1"/>
  <c r="I95" i="1"/>
  <c r="J95" i="1"/>
  <c r="K95" i="1"/>
  <c r="L95" i="1"/>
  <c r="M95" i="1"/>
  <c r="N95" i="1"/>
  <c r="O95" i="1"/>
  <c r="P95" i="1"/>
  <c r="Q95" i="1"/>
  <c r="R95" i="1"/>
  <c r="S95" i="1"/>
  <c r="T95" i="1"/>
  <c r="U95" i="1"/>
  <c r="V95" i="1"/>
  <c r="W95" i="1"/>
  <c r="X95" i="1"/>
  <c r="Y95" i="1"/>
  <c r="Z95" i="1"/>
  <c r="AA95" i="1"/>
  <c r="AB95" i="1"/>
  <c r="AC95" i="1"/>
  <c r="AD95" i="1"/>
  <c r="AE95" i="1"/>
  <c r="AF95" i="1"/>
  <c r="AG95" i="1"/>
  <c r="AH95" i="1"/>
  <c r="AI95" i="1"/>
  <c r="AJ95" i="1"/>
  <c r="AK95" i="1"/>
  <c r="AL95" i="1"/>
  <c r="AM95" i="1"/>
  <c r="AN95" i="1"/>
  <c r="AO95" i="1"/>
  <c r="AP95" i="1"/>
  <c r="AQ95" i="1"/>
  <c r="AR95" i="1"/>
  <c r="AS95" i="1"/>
  <c r="AT95" i="1"/>
  <c r="AU95" i="1"/>
  <c r="AV95" i="1"/>
  <c r="AW95" i="1"/>
  <c r="AX95" i="1"/>
  <c r="C96" i="1"/>
  <c r="D96" i="1"/>
  <c r="E96" i="1"/>
  <c r="F96" i="1"/>
  <c r="G96" i="1"/>
  <c r="H96" i="1"/>
  <c r="I96" i="1"/>
  <c r="J96" i="1"/>
  <c r="K96" i="1"/>
  <c r="L96" i="1"/>
  <c r="M96" i="1"/>
  <c r="N96" i="1"/>
  <c r="O96" i="1"/>
  <c r="P96" i="1"/>
  <c r="Q96" i="1"/>
  <c r="R96" i="1"/>
  <c r="S96" i="1"/>
  <c r="T96" i="1"/>
  <c r="U96" i="1"/>
  <c r="V96" i="1"/>
  <c r="W96" i="1"/>
  <c r="X96" i="1"/>
  <c r="Y96" i="1"/>
  <c r="Z96" i="1"/>
  <c r="AA96" i="1"/>
  <c r="AB96" i="1"/>
  <c r="AC96" i="1"/>
  <c r="AD96" i="1"/>
  <c r="AE96" i="1"/>
  <c r="AF96" i="1"/>
  <c r="AG96" i="1"/>
  <c r="AH96" i="1"/>
  <c r="AI96" i="1"/>
  <c r="AJ96" i="1"/>
  <c r="AK96" i="1"/>
  <c r="AL96" i="1"/>
  <c r="AM96" i="1"/>
  <c r="AN96" i="1"/>
  <c r="AO96" i="1"/>
  <c r="AP96" i="1"/>
  <c r="AQ96" i="1"/>
  <c r="AR96" i="1"/>
  <c r="AS96" i="1"/>
  <c r="AT96" i="1"/>
  <c r="AU96" i="1"/>
  <c r="AV96" i="1"/>
  <c r="AW96" i="1"/>
  <c r="AX96" i="1"/>
  <c r="C97" i="1"/>
  <c r="D97" i="1"/>
  <c r="E97" i="1"/>
  <c r="F97" i="1"/>
  <c r="G97" i="1"/>
  <c r="H97" i="1"/>
  <c r="I97" i="1"/>
  <c r="J97" i="1"/>
  <c r="K97" i="1"/>
  <c r="L97" i="1"/>
  <c r="M97" i="1"/>
  <c r="N97" i="1"/>
  <c r="O97" i="1"/>
  <c r="P97" i="1"/>
  <c r="Q97" i="1"/>
  <c r="R97" i="1"/>
  <c r="S97" i="1"/>
  <c r="T97" i="1"/>
  <c r="U97" i="1"/>
  <c r="V97" i="1"/>
  <c r="W97" i="1"/>
  <c r="X97" i="1"/>
  <c r="Y97" i="1"/>
  <c r="Z97" i="1"/>
  <c r="AA97" i="1"/>
  <c r="AB97" i="1"/>
  <c r="AC97" i="1"/>
  <c r="AD97" i="1"/>
  <c r="AE97" i="1"/>
  <c r="AF97" i="1"/>
  <c r="AG97" i="1"/>
  <c r="AH97" i="1"/>
  <c r="AI97" i="1"/>
  <c r="AJ97" i="1"/>
  <c r="AK97" i="1"/>
  <c r="AL97" i="1"/>
  <c r="AM97" i="1"/>
  <c r="AN97" i="1"/>
  <c r="AO97" i="1"/>
  <c r="AP97" i="1"/>
  <c r="AQ97" i="1"/>
  <c r="AR97" i="1"/>
  <c r="AS97" i="1"/>
  <c r="AT97" i="1"/>
  <c r="AU97" i="1"/>
  <c r="AV97" i="1"/>
  <c r="AW97" i="1"/>
  <c r="AX97" i="1"/>
  <c r="AP99" i="1"/>
  <c r="AP101" i="1" s="1"/>
  <c r="AP102" i="1" s="1"/>
  <c r="F99" i="1" l="1"/>
  <c r="F101" i="1" s="1"/>
  <c r="F102" i="1" s="1"/>
  <c r="E99" i="1"/>
  <c r="E100" i="1" s="1"/>
  <c r="D99" i="1"/>
  <c r="D100" i="1" s="1"/>
  <c r="S98" i="1"/>
  <c r="AI99" i="1"/>
  <c r="C99" i="1"/>
  <c r="C100" i="1" s="1"/>
  <c r="AX99" i="1"/>
  <c r="AX100" i="1" s="1"/>
  <c r="J99" i="1"/>
  <c r="J100" i="1" s="1"/>
  <c r="AW99" i="1"/>
  <c r="AW100" i="1" s="1"/>
  <c r="AN99" i="1"/>
  <c r="AN100" i="1" s="1"/>
  <c r="T98" i="1"/>
  <c r="W98" i="1"/>
  <c r="AM99" i="1"/>
  <c r="AM101" i="1" s="1"/>
  <c r="AM102" i="1" s="1"/>
  <c r="AQ99" i="1"/>
  <c r="AQ100" i="1" s="1"/>
  <c r="AL99" i="1"/>
  <c r="AL100" i="1" s="1"/>
  <c r="AJ99" i="1"/>
  <c r="AJ100" i="1" s="1"/>
  <c r="AS99" i="1"/>
  <c r="AS100" i="1" s="1"/>
  <c r="AI100" i="1"/>
  <c r="AI101" i="1"/>
  <c r="AI102" i="1" s="1"/>
  <c r="O99" i="1"/>
  <c r="O100" i="1" s="1"/>
  <c r="AT99" i="1"/>
  <c r="AU99" i="1"/>
  <c r="AE99" i="1"/>
  <c r="AE101" i="1" s="1"/>
  <c r="AE102" i="1" s="1"/>
  <c r="K99" i="1"/>
  <c r="AQ98" i="1"/>
  <c r="K98" i="1"/>
  <c r="AA99" i="1"/>
  <c r="AA100" i="1" s="1"/>
  <c r="AP98" i="1"/>
  <c r="J98" i="1"/>
  <c r="Z98" i="1"/>
  <c r="AR99" i="1"/>
  <c r="AR101" i="1" s="1"/>
  <c r="AR102" i="1" s="1"/>
  <c r="L98" i="1"/>
  <c r="Y98" i="1"/>
  <c r="Y99" i="1"/>
  <c r="X98" i="1"/>
  <c r="H99" i="1"/>
  <c r="H101" i="1" s="1"/>
  <c r="H102" i="1" s="1"/>
  <c r="AN98" i="1"/>
  <c r="H98" i="1"/>
  <c r="X99" i="1"/>
  <c r="X101" i="1" s="1"/>
  <c r="X102" i="1" s="1"/>
  <c r="AB98" i="1"/>
  <c r="AB99" i="1"/>
  <c r="AB100" i="1" s="1"/>
  <c r="AO99" i="1"/>
  <c r="AO100" i="1" s="1"/>
  <c r="AO98" i="1"/>
  <c r="AM98" i="1"/>
  <c r="G99" i="1"/>
  <c r="W99" i="1"/>
  <c r="V98" i="1"/>
  <c r="AL98" i="1"/>
  <c r="F98" i="1"/>
  <c r="V99" i="1"/>
  <c r="V101" i="1" s="1"/>
  <c r="V102" i="1" s="1"/>
  <c r="L99" i="1"/>
  <c r="AR98" i="1"/>
  <c r="I99" i="1"/>
  <c r="I100" i="1" s="1"/>
  <c r="I98" i="1"/>
  <c r="U98" i="1"/>
  <c r="AK99" i="1"/>
  <c r="AK100" i="1" s="1"/>
  <c r="AK98" i="1"/>
  <c r="E98" i="1"/>
  <c r="U99" i="1"/>
  <c r="U100" i="1" s="1"/>
  <c r="C101" i="1"/>
  <c r="C102" i="1" s="1"/>
  <c r="C32" i="1" s="1"/>
  <c r="AJ98" i="1"/>
  <c r="D98" i="1"/>
  <c r="T99" i="1"/>
  <c r="T101" i="1" s="1"/>
  <c r="T102" i="1" s="1"/>
  <c r="S99" i="1"/>
  <c r="AI98" i="1"/>
  <c r="C98" i="1"/>
  <c r="AU100" i="1"/>
  <c r="AU101" i="1"/>
  <c r="AU102" i="1" s="1"/>
  <c r="AT100" i="1"/>
  <c r="AT101" i="1"/>
  <c r="AT102" i="1" s="1"/>
  <c r="R98" i="1"/>
  <c r="Q98" i="1"/>
  <c r="P98" i="1"/>
  <c r="AU98" i="1"/>
  <c r="N98" i="1"/>
  <c r="M98" i="1"/>
  <c r="S101" i="1"/>
  <c r="S102" i="1" s="1"/>
  <c r="S100" i="1"/>
  <c r="AV98" i="1"/>
  <c r="AX98" i="1"/>
  <c r="K101" i="1"/>
  <c r="K102" i="1" s="1"/>
  <c r="K100" i="1"/>
  <c r="W101" i="1"/>
  <c r="W102" i="1" s="1"/>
  <c r="W100" i="1"/>
  <c r="Q99" i="1"/>
  <c r="AS101" i="1"/>
  <c r="AS102" i="1" s="1"/>
  <c r="AS98" i="1"/>
  <c r="AT98" i="1"/>
  <c r="AH99" i="1"/>
  <c r="AW98" i="1"/>
  <c r="AG99" i="1"/>
  <c r="AV99" i="1"/>
  <c r="AF99" i="1"/>
  <c r="O98" i="1"/>
  <c r="AD99" i="1"/>
  <c r="AC99" i="1"/>
  <c r="L101" i="1"/>
  <c r="L102" i="1" s="1"/>
  <c r="L100" i="1"/>
  <c r="AA101" i="1"/>
  <c r="AA102" i="1" s="1"/>
  <c r="Y100" i="1"/>
  <c r="Y101" i="1"/>
  <c r="Y102" i="1" s="1"/>
  <c r="G100" i="1"/>
  <c r="G101" i="1"/>
  <c r="G102" i="1" s="1"/>
  <c r="G32" i="1" s="1"/>
  <c r="AX101" i="1"/>
  <c r="AX102" i="1" s="1"/>
  <c r="R99" i="1"/>
  <c r="AW101" i="1"/>
  <c r="AW102" i="1" s="1"/>
  <c r="P99" i="1"/>
  <c r="N99" i="1"/>
  <c r="M99" i="1"/>
  <c r="AH98" i="1"/>
  <c r="AG98" i="1"/>
  <c r="AF98" i="1"/>
  <c r="AE98" i="1"/>
  <c r="AD98" i="1"/>
  <c r="AC98" i="1"/>
  <c r="AN101" i="1"/>
  <c r="AN102" i="1" s="1"/>
  <c r="E101" i="1"/>
  <c r="E102" i="1" s="1"/>
  <c r="E32" i="1" s="1"/>
  <c r="D101" i="1"/>
  <c r="D102" i="1" s="1"/>
  <c r="D32" i="1" s="1"/>
  <c r="AP100" i="1"/>
  <c r="G98" i="1"/>
  <c r="Z99" i="1"/>
  <c r="F100" i="1"/>
  <c r="AM100" i="1"/>
  <c r="AA98" i="1"/>
  <c r="F32" i="1"/>
  <c r="AQ101" i="1" l="1"/>
  <c r="AQ102" i="1" s="1"/>
  <c r="I101" i="1"/>
  <c r="I102" i="1" s="1"/>
  <c r="AJ101" i="1"/>
  <c r="AJ102" i="1" s="1"/>
  <c r="AO101" i="1"/>
  <c r="AO102" i="1" s="1"/>
  <c r="AE100" i="1"/>
  <c r="AR100" i="1"/>
  <c r="J101" i="1"/>
  <c r="J102" i="1" s="1"/>
  <c r="AL101" i="1"/>
  <c r="AL102" i="1" s="1"/>
  <c r="V100" i="1"/>
  <c r="O101" i="1"/>
  <c r="O102" i="1" s="1"/>
  <c r="X100" i="1"/>
  <c r="T100" i="1"/>
  <c r="AB101" i="1"/>
  <c r="AB102" i="1" s="1"/>
  <c r="U101" i="1"/>
  <c r="U102" i="1" s="1"/>
  <c r="H100" i="1"/>
  <c r="AK101" i="1"/>
  <c r="AK102" i="1" s="1"/>
  <c r="Q100" i="1"/>
  <c r="Q101" i="1"/>
  <c r="Q102" i="1" s="1"/>
  <c r="Z101" i="1"/>
  <c r="Z102" i="1" s="1"/>
  <c r="Z100" i="1"/>
  <c r="AC101" i="1"/>
  <c r="AC102" i="1" s="1"/>
  <c r="AC100" i="1"/>
  <c r="AD101" i="1"/>
  <c r="AD102" i="1" s="1"/>
  <c r="AD100" i="1"/>
  <c r="AF101" i="1"/>
  <c r="AF102" i="1" s="1"/>
  <c r="AF100" i="1"/>
  <c r="AV100" i="1"/>
  <c r="AV101" i="1"/>
  <c r="AV102" i="1" s="1"/>
  <c r="AG101" i="1"/>
  <c r="AG102" i="1" s="1"/>
  <c r="AG100" i="1"/>
  <c r="AH101" i="1"/>
  <c r="AH102" i="1" s="1"/>
  <c r="AH100" i="1"/>
  <c r="M100" i="1"/>
  <c r="M101" i="1"/>
  <c r="M102" i="1" s="1"/>
  <c r="N100" i="1"/>
  <c r="N101" i="1"/>
  <c r="N102" i="1" s="1"/>
  <c r="R100" i="1"/>
  <c r="R101" i="1"/>
  <c r="R102" i="1" s="1"/>
  <c r="P100" i="1"/>
  <c r="P101" i="1"/>
  <c r="P102" i="1" s="1"/>
  <c r="N32" i="1" l="1"/>
  <c r="AJ32" i="1"/>
  <c r="AS32" i="1"/>
  <c r="B68" i="1"/>
  <c r="B69" i="1"/>
  <c r="B70" i="1"/>
  <c r="B71" i="1"/>
  <c r="B72" i="1"/>
  <c r="B74" i="1"/>
  <c r="B75" i="1"/>
  <c r="B76" i="1"/>
  <c r="B77" i="1"/>
  <c r="B78" i="1"/>
  <c r="B80" i="1"/>
  <c r="B81" i="1"/>
  <c r="B82" i="1"/>
  <c r="B83" i="1"/>
  <c r="B84" i="1"/>
  <c r="B85" i="1"/>
  <c r="B87" i="1"/>
  <c r="B89" i="1"/>
  <c r="B90" i="1"/>
  <c r="B91" i="1"/>
  <c r="B92" i="1"/>
  <c r="B93" i="1"/>
  <c r="B95" i="1"/>
  <c r="B96" i="1"/>
  <c r="B97" i="1"/>
  <c r="T32" i="1" l="1"/>
  <c r="Z32" i="1"/>
  <c r="AA32" i="1"/>
  <c r="AT32" i="1"/>
  <c r="O32" i="1"/>
  <c r="AC32" i="1"/>
  <c r="AU32" i="1"/>
  <c r="AV32" i="1"/>
  <c r="R32" i="1"/>
  <c r="AF32" i="1"/>
  <c r="AG32" i="1"/>
  <c r="W32" i="1"/>
  <c r="AK32" i="1"/>
  <c r="AH32" i="1"/>
  <c r="AX32" i="1"/>
  <c r="AI32" i="1"/>
  <c r="Q32" i="1"/>
  <c r="AR32" i="1"/>
  <c r="AL32" i="1"/>
  <c r="H32" i="1"/>
  <c r="AM32" i="1"/>
  <c r="I32" i="1"/>
  <c r="AQ32" i="1"/>
  <c r="AN32" i="1"/>
  <c r="J32" i="1"/>
  <c r="AO32" i="1"/>
  <c r="K32" i="1"/>
  <c r="AP32" i="1"/>
  <c r="L32" i="1"/>
  <c r="M32" i="1"/>
  <c r="V32" i="1"/>
  <c r="X32" i="1"/>
  <c r="Y32" i="1"/>
  <c r="AB32" i="1"/>
  <c r="U32" i="1"/>
  <c r="S32" i="1"/>
  <c r="AD32" i="1"/>
  <c r="AE32" i="1"/>
  <c r="P32" i="1"/>
  <c r="AW32" i="1"/>
  <c r="B98" i="1"/>
  <c r="B99" i="1"/>
  <c r="B101" i="1" l="1"/>
  <c r="B102" i="1" s="1"/>
  <c r="B32" i="1" s="1"/>
  <c r="B100" i="1"/>
</calcChain>
</file>

<file path=xl/sharedStrings.xml><?xml version="1.0" encoding="utf-8"?>
<sst xmlns="http://schemas.openxmlformats.org/spreadsheetml/2006/main" count="316" uniqueCount="194">
  <si>
    <t>FINAL CONDITION SCORE</t>
  </si>
  <si>
    <t>Instructions</t>
  </si>
  <si>
    <t>The final condition score will be displayed in the green cell at the end of the column.</t>
  </si>
  <si>
    <t>The data from multiple sites can be pasted into the data frame, with one site per column.</t>
  </si>
  <si>
    <t>A field site is represented by a column.</t>
  </si>
  <si>
    <t>In the same column, type or paste the values of the variables measured from the field plot. Values that are not relevant to the ecosystem can be left blank or filled with NAs.</t>
  </si>
  <si>
    <t>Cover of all vegetation</t>
  </si>
  <si>
    <t>Cover of all shrubs</t>
  </si>
  <si>
    <t>Cover of all succulent shrubs</t>
  </si>
  <si>
    <t>Cover of all Fabaceous shrubs</t>
  </si>
  <si>
    <t>Cover of all Artemisia species</t>
  </si>
  <si>
    <t>Cover of Haloxylon</t>
  </si>
  <si>
    <t>Cover of all annual grasses and sedges</t>
  </si>
  <si>
    <t>Cover of all perennial grasses and sedges</t>
  </si>
  <si>
    <t>Cover of all perennial forbs</t>
  </si>
  <si>
    <t>Cover of all annual forbs</t>
  </si>
  <si>
    <t>Cover of litter</t>
  </si>
  <si>
    <t>Species richness of all forbs</t>
  </si>
  <si>
    <t>Species richness of all grasses and sedges</t>
  </si>
  <si>
    <t>Species richness of all shrubs</t>
  </si>
  <si>
    <t>Density of large Haloxylon</t>
  </si>
  <si>
    <t>Max height of roots exposed by soil loss</t>
  </si>
  <si>
    <t>Cover of Ulmus</t>
  </si>
  <si>
    <t>Density of adult Ulmus</t>
  </si>
  <si>
    <t>Density of juvenile Ulmus (escaped)</t>
  </si>
  <si>
    <t>Density of juvenile Ulmus (suppressed)</t>
  </si>
  <si>
    <t>Density of sapling Ulmus</t>
  </si>
  <si>
    <t>Model 1 True Desert Feb14 2018</t>
  </si>
  <si>
    <t>Model 2 True Desert Feb14 2018</t>
  </si>
  <si>
    <t>Model 3 True Desert Feb14 2018</t>
  </si>
  <si>
    <t>Model 4 True Desert Feb14 2018</t>
  </si>
  <si>
    <t>Model 5 True Desert Feb14 2018</t>
  </si>
  <si>
    <t>Model 6 True Desert Feb14 2018</t>
  </si>
  <si>
    <t>Model 7 True Desert Feb14 2018</t>
  </si>
  <si>
    <t>Model 8 True Desert Feb14 2018</t>
  </si>
  <si>
    <t>Model 9 True Desert Feb14 2018</t>
  </si>
  <si>
    <t>Model 10 True Desert Feb14 2018</t>
  </si>
  <si>
    <t>Model 11 True Desert Feb14 2018</t>
  </si>
  <si>
    <t>Model 12 True Desert Feb14 2018</t>
  </si>
  <si>
    <t>Model 13 True Desert Feb14 2018</t>
  </si>
  <si>
    <t>Model 14 True Desert Feb14 2018</t>
  </si>
  <si>
    <t>Model 15 True Desert Feb14 2018</t>
  </si>
  <si>
    <t>Model 16 True Desert Feb14 2018</t>
  </si>
  <si>
    <t>Model 17 True Desert Feb14 2018</t>
  </si>
  <si>
    <t>Model 18 True Desert Feb14 2018</t>
  </si>
  <si>
    <t>Model 19 True Desert Feb14 2018</t>
  </si>
  <si>
    <t>Model 20 True Desert Feb14 2018</t>
  </si>
  <si>
    <t>Model 21 True Desert Feb14 2018</t>
  </si>
  <si>
    <t>Model 22 True Desert Feb14 2018</t>
  </si>
  <si>
    <t>Model 23 True Desert Feb14 2018</t>
  </si>
  <si>
    <t>Model 24 True Desert Feb14 2018</t>
  </si>
  <si>
    <t>Model 25 True Desert Feb14 2018</t>
  </si>
  <si>
    <t>Model 26 True Desert Feb14 2018</t>
  </si>
  <si>
    <t>Model 27 True Desert Feb14 2018</t>
  </si>
  <si>
    <t>Model 28 True Desert Feb14 2018</t>
  </si>
  <si>
    <t>Model 29 True Desert Feb14 2018</t>
  </si>
  <si>
    <t>Model 30 True Desert Feb14 2018</t>
  </si>
  <si>
    <t>Ensemble prediction (re-scaled)</t>
  </si>
  <si>
    <t>Ensemble prediction (MEAN un-scaled)</t>
  </si>
  <si>
    <t>Ensemble prediction (MEDIAN unscaled)</t>
  </si>
  <si>
    <t>Model 1 Semi Desert Feb14 2018</t>
  </si>
  <si>
    <t>Model 2 Semi Desert Feb14 2018</t>
  </si>
  <si>
    <t>Model 3 Semi Desert Feb14 2018</t>
  </si>
  <si>
    <t>Model 4 Semi Desert Feb14 2018</t>
  </si>
  <si>
    <t>Model 5 Semi Desert Feb14 2018</t>
  </si>
  <si>
    <t>Model 6 Semi Desert Feb14 2018</t>
  </si>
  <si>
    <t>Model 7 Semi Desert Feb14 2018</t>
  </si>
  <si>
    <t>Model 8 Semi Desert Feb14 2018</t>
  </si>
  <si>
    <t>Model 9 Semi Desert Feb14 2018</t>
  </si>
  <si>
    <t>Model 10 Semi Desert Feb14 2018</t>
  </si>
  <si>
    <t>Model 11 Semi Desert Feb14 2018</t>
  </si>
  <si>
    <t>Model 12 Semi Desert Feb14 2018</t>
  </si>
  <si>
    <t>Model 13 Semi Desert Feb14 2018</t>
  </si>
  <si>
    <t>Model 14 Semi Desert Feb14 2018</t>
  </si>
  <si>
    <t>Model 15 Semi Desert Feb14 2018</t>
  </si>
  <si>
    <t>Model 16 Semi Desert Feb14 2018</t>
  </si>
  <si>
    <t>Model 17 Semi Desert Feb14 2018</t>
  </si>
  <si>
    <t>Model 18 Semi Desert Feb14 2018</t>
  </si>
  <si>
    <t>Model 19 Semi Desert Feb14 2018</t>
  </si>
  <si>
    <t>Model 20 Semi Desert Feb14 2018</t>
  </si>
  <si>
    <t>Model 21 Semi Desert Feb14 2018</t>
  </si>
  <si>
    <t>Model 22 Semi Desert Feb14 2018</t>
  </si>
  <si>
    <t>Model 23 Semi Desert Feb14 2018</t>
  </si>
  <si>
    <t>Model 24 Semi Desert Feb14 2018</t>
  </si>
  <si>
    <t>Model 25 Semi Desert Feb14 2018</t>
  </si>
  <si>
    <t>Model 26 Semi Desert Feb14 2018</t>
  </si>
  <si>
    <t>Model 27 Semi Desert Feb14 2018</t>
  </si>
  <si>
    <t>Model 28 Semi Desert Feb14 2018</t>
  </si>
  <si>
    <t>Model 29 Semi Desert Feb14 2018</t>
  </si>
  <si>
    <t>Model 30 Semi Desert Feb14 2018</t>
  </si>
  <si>
    <t>Model 1 Desert Steppe Feb14 2018</t>
  </si>
  <si>
    <t>Model 2 Desert Steppe Feb14 2018</t>
  </si>
  <si>
    <t>Model 3 Desert Steppe Feb14 2018</t>
  </si>
  <si>
    <t>Model 4 Desert Steppe Feb14 2018</t>
  </si>
  <si>
    <t>Model 5 Desert Steppe Feb14 2018</t>
  </si>
  <si>
    <t>Model 6 Desert Steppe Feb14 2018</t>
  </si>
  <si>
    <t>Model 7 Desert Steppe Feb14 2018</t>
  </si>
  <si>
    <t>Model 8 Desert Steppe Feb14 2018</t>
  </si>
  <si>
    <t>Model 9 Desert Steppe Feb14 2018</t>
  </si>
  <si>
    <t>Model 10 Desert Steppe Feb14 2018</t>
  </si>
  <si>
    <t>Model 11 Desert Steppe Feb14 2018</t>
  </si>
  <si>
    <t>Model 12 Desert Steppe Feb14 2018</t>
  </si>
  <si>
    <t>Model 13 Desert Steppe Feb14 2018</t>
  </si>
  <si>
    <t>Model 14 Desert Steppe Feb14 2018</t>
  </si>
  <si>
    <t>Model 15 Desert Steppe Feb14 2018</t>
  </si>
  <si>
    <t>Model 16 Desert Steppe Feb14 2018</t>
  </si>
  <si>
    <t>Model 17 Desert Steppe Feb14 2018</t>
  </si>
  <si>
    <t>Model 18 Desert Steppe Feb14 2018</t>
  </si>
  <si>
    <t>Model 19 Desert Steppe Feb14 2018</t>
  </si>
  <si>
    <t>Model 20 Desert Steppe Feb14 2018</t>
  </si>
  <si>
    <t>Model 21 Desert Steppe Feb14 2018</t>
  </si>
  <si>
    <t>Model 22 Desert Steppe Feb14 2018</t>
  </si>
  <si>
    <t>Model 23 Desert Steppe Feb14 2018</t>
  </si>
  <si>
    <t>Model 24 Desert Steppe Feb14 2018</t>
  </si>
  <si>
    <t>Model 25 Desert Steppe Feb14 2018</t>
  </si>
  <si>
    <t>Model 26 Desert Steppe Feb14 2018</t>
  </si>
  <si>
    <t>Model 27 Desert Steppe Feb14 2018</t>
  </si>
  <si>
    <t>Model 28 Desert Steppe Feb14 2018</t>
  </si>
  <si>
    <t>Model 29 Desert Steppe Feb14 2018</t>
  </si>
  <si>
    <t>Model 30 Desert Steppe Feb14 2018</t>
  </si>
  <si>
    <t>Site</t>
  </si>
  <si>
    <t>Raw rescaled prediction (to card set  (Raw-4.3) / 0.854)</t>
  </si>
  <si>
    <t>FINAL RESCALED</t>
  </si>
  <si>
    <t>Raw rescaled prediction (to field set (raw-11.15)/0.391)</t>
  </si>
  <si>
    <t>Rangeland condition metric for Saxaul</t>
  </si>
  <si>
    <t>Rangeland condition metric for True Desert</t>
  </si>
  <si>
    <t>Ensemble prediction (MEDIAN un-scaled)</t>
  </si>
  <si>
    <t>Rangeland condition metric for Semi Desert</t>
  </si>
  <si>
    <t>Rangeland condition metric for Desert Steppe</t>
  </si>
  <si>
    <t>Rangeland condition metric for Elm Forest</t>
  </si>
  <si>
    <t>Raw rescaled prediction (tilt to cards = (Raw-4.1) / 0.882)</t>
  </si>
  <si>
    <t>Raw rescaled prediction (tilt to cards = (Raw-4.3) / 0.925)</t>
  </si>
  <si>
    <t>Model 1 Elm Forest Oct 24 2019</t>
  </si>
  <si>
    <t>Model 2 Elm Forest Oct 24 2019</t>
  </si>
  <si>
    <t>Model 3 Elm Forest Oct 24 2019</t>
  </si>
  <si>
    <t>Model 4 Elm Forest Oct 24 2019</t>
  </si>
  <si>
    <t>Model 5 Elm Forest Oct 24 2019</t>
  </si>
  <si>
    <t>Model 6 Elm Forest Oct 24 2019</t>
  </si>
  <si>
    <t>Model 7 Elm Forest Oct 24 2019</t>
  </si>
  <si>
    <t>Model 8 Elm Forest Oct 24 2019</t>
  </si>
  <si>
    <t>Model 9 Elm Forest Oct 24 2019</t>
  </si>
  <si>
    <t>Model 10 Elm Forest Oct 24 2019</t>
  </si>
  <si>
    <t>Model 11 Elm Forest Oct 24 2019</t>
  </si>
  <si>
    <t>Model 12 Elm Forest Oct 24 2019</t>
  </si>
  <si>
    <t>Model 13 Elm Forest Oct 24 2019</t>
  </si>
  <si>
    <t>Model 14 Elm Forest Oct 24 2019</t>
  </si>
  <si>
    <t>Model 15 Elm Forest Oct 24 2019</t>
  </si>
  <si>
    <t>Model 16 Elm Forest Oct 24 2019</t>
  </si>
  <si>
    <t>Model 17 Elm Forest Oct 24 2019</t>
  </si>
  <si>
    <t>Model 18 Elm Forest Oct 24 2019</t>
  </si>
  <si>
    <t>Model 19 Elm Forest Oct 24 2019</t>
  </si>
  <si>
    <t>Model 20 Elm Forest Oct 24 2019</t>
  </si>
  <si>
    <t>Model 21 Elm Forest Oct 24 2019</t>
  </si>
  <si>
    <t>Model 22 Elm Forest Oct 24 2019</t>
  </si>
  <si>
    <t>Model 23 Elm Forest Oct 24 2019</t>
  </si>
  <si>
    <t>Model 24 Elm Forest Oct 24 2019</t>
  </si>
  <si>
    <t>Model 25 Elm Forest Oct 24 2019</t>
  </si>
  <si>
    <t>Model 26 Elm Forest Oct 24 2019</t>
  </si>
  <si>
    <t>Model 27 Elm Forest Oct 24 2019</t>
  </si>
  <si>
    <t>Model 28 Elm Forest Oct 24 2019</t>
  </si>
  <si>
    <t>Model 29 Elm Forest Oct 24 2019</t>
  </si>
  <si>
    <t>Model 30 Elm Forest Oct 24 2019</t>
  </si>
  <si>
    <t>Raw rescaled prediction (tilt = Raw / 0.81)</t>
  </si>
  <si>
    <t>Model 1 Saxaul Feb 13 2020</t>
  </si>
  <si>
    <t>Model 1 Saxaul Feb 13 2021</t>
  </si>
  <si>
    <t>Model 1 Saxaul Feb 13 2022</t>
  </si>
  <si>
    <t>Model 1 Saxaul Feb 13 2023</t>
  </si>
  <si>
    <t>Model 1 Saxaul Feb 13 2024</t>
  </si>
  <si>
    <t>Model 1 Saxaul Feb 13 2025</t>
  </si>
  <si>
    <t>Model 1 Saxaul Feb 13 2026</t>
  </si>
  <si>
    <t>Model 1 Saxaul Feb 13 2027</t>
  </si>
  <si>
    <t>Model 1 Saxaul Feb 13 2028</t>
  </si>
  <si>
    <t>Model 1 Saxaul Feb 13 2029</t>
  </si>
  <si>
    <t>Model 1 Saxaul Feb 13 2030</t>
  </si>
  <si>
    <t>Model 1 Saxaul Feb 13 2031</t>
  </si>
  <si>
    <t>Model 1 Saxaul Feb 13 2032</t>
  </si>
  <si>
    <t>Model 1 Saxaul Feb 13 2033</t>
  </si>
  <si>
    <t>Model 1 Saxaul Feb 13 2034</t>
  </si>
  <si>
    <t>Model 1 Saxaul Feb 13 2035</t>
  </si>
  <si>
    <t>Model 1 Saxaul Feb 13 2036</t>
  </si>
  <si>
    <t>Model 1 Saxaul Feb 13 2037</t>
  </si>
  <si>
    <t>Model 1 Saxaul Feb 13 2038</t>
  </si>
  <si>
    <t>Model 1 Saxaul Feb 13 2039</t>
  </si>
  <si>
    <t>Model 1 Saxaul Feb 13 2040</t>
  </si>
  <si>
    <t>Model 1 Saxaul Feb 13 2041</t>
  </si>
  <si>
    <t>Model 1 Saxaul Feb 13 2042</t>
  </si>
  <si>
    <t>Model 1 Saxaul Feb 13 2043</t>
  </si>
  <si>
    <t>Model 1 Saxaul Feb 13 2044</t>
  </si>
  <si>
    <t>Model 1 Saxaul Feb 13 2045</t>
  </si>
  <si>
    <t>Model 1 Saxaul Feb 13 2046</t>
  </si>
  <si>
    <t>Model 1 Saxaul Feb 13 2047</t>
  </si>
  <si>
    <t>Model 1 Saxaul Feb 13 2048</t>
  </si>
  <si>
    <t>Model 1 Saxaul Feb 13 2049</t>
  </si>
  <si>
    <t>Raw rescaled prediction (tilt = Raw / 0.99)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</si>
</sst>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rgb="FFFF0000"/>
      <name val="Calibri"/>
      <family val="2"/>
      <scheme val="minor"/>
    </font>
    <font>
      <sz val="11"/>
      <name val="Calibri"/>
      <family val="2"/>
      <scheme val="minor"/>
    </font>
    <font>
      <b/>
      <sz val="12"/>
      <color theme="1"/>
      <name val="Calibri"/>
      <family val="2"/>
      <scheme val="minor"/>
    </font>
    <font>
      <b/>
      <sz val="22"/>
      <color theme="1"/>
      <name val="Calibri"/>
      <family val="2"/>
      <scheme val="minor"/>
    </font>
    <font>
      <sz val="12"/>
      <color theme="1"/>
      <name val="Calibri"/>
      <family val="2"/>
      <scheme val="minor"/>
    </font>
    <font>
      <b/>
      <sz val="12"/>
      <color rgb="FFFF000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0.34998626667073579"/>
        <bgColor indexed="64"/>
      </patternFill>
    </fill>
  </fills>
  <borders count="1">
    <border>
      <left/>
      <right/>
      <top/>
      <bottom/>
      <diagonal/>
    </border>
  </borders>
  <cellStyleXfs count="1">
    <xf numFmtId="0" fontId="0" fillId="0" borderId="0"/>
  </cellStyleXfs>
  <cellXfs count="24">
    <xf numFmtId="0" fontId="0" fillId="0" borderId="0" xfId="0"/>
    <xf numFmtId="0" fontId="0" fillId="0" borderId="0" xfId="0" applyBorder="1"/>
    <xf numFmtId="0" fontId="0" fillId="0" borderId="0" xfId="0" applyFill="1" applyBorder="1"/>
    <xf numFmtId="0" fontId="4" fillId="0" borderId="0" xfId="0" applyFont="1" applyBorder="1"/>
    <xf numFmtId="0" fontId="3" fillId="0" borderId="0" xfId="0" applyFont="1" applyBorder="1"/>
    <xf numFmtId="0" fontId="5" fillId="0" borderId="0" xfId="0" applyFont="1" applyBorder="1"/>
    <xf numFmtId="0" fontId="1" fillId="0" borderId="0" xfId="0" applyFont="1" applyBorder="1"/>
    <xf numFmtId="0" fontId="0" fillId="2" borderId="0" xfId="0" applyFill="1" applyBorder="1" applyAlignment="1">
      <alignment horizontal="left"/>
    </xf>
    <xf numFmtId="0" fontId="2" fillId="0" borderId="0" xfId="0" applyFont="1" applyFill="1" applyBorder="1" applyAlignment="1">
      <alignment horizontal="left"/>
    </xf>
    <xf numFmtId="0" fontId="6" fillId="0" borderId="0" xfId="0" applyFont="1" applyBorder="1"/>
    <xf numFmtId="0" fontId="0" fillId="4" borderId="0" xfId="0" applyFill="1" applyBorder="1"/>
    <xf numFmtId="0" fontId="2" fillId="0" borderId="0" xfId="0" applyFont="1" applyBorder="1"/>
    <xf numFmtId="1" fontId="3" fillId="3" borderId="0" xfId="0" applyNumberFormat="1" applyFont="1" applyFill="1" applyBorder="1" applyAlignment="1">
      <alignment horizontal="left"/>
    </xf>
    <xf numFmtId="0" fontId="0" fillId="0" borderId="0" xfId="0" applyBorder="1" applyAlignment="1">
      <alignment horizontal="left"/>
    </xf>
    <xf numFmtId="164" fontId="0" fillId="2" borderId="0" xfId="0" applyNumberFormat="1" applyFill="1" applyAlignment="1">
      <alignment horizontal="left"/>
    </xf>
    <xf numFmtId="0" fontId="0" fillId="0" borderId="0" xfId="0" applyAlignment="1">
      <alignment horizontal="left"/>
    </xf>
    <xf numFmtId="0" fontId="0" fillId="4" borderId="0" xfId="0" applyFill="1" applyBorder="1" applyAlignment="1">
      <alignment horizontal="left"/>
    </xf>
    <xf numFmtId="164" fontId="0" fillId="0" borderId="0" xfId="0" applyNumberFormat="1" applyBorder="1" applyAlignment="1">
      <alignment horizontal="left"/>
    </xf>
    <xf numFmtId="0" fontId="1" fillId="0" borderId="0" xfId="0" applyFont="1" applyAlignment="1">
      <alignment horizontal="left"/>
    </xf>
    <xf numFmtId="164" fontId="1" fillId="2" borderId="0" xfId="0" applyNumberFormat="1" applyFont="1" applyFill="1" applyAlignment="1">
      <alignment horizontal="left"/>
    </xf>
    <xf numFmtId="0" fontId="0" fillId="0" borderId="0" xfId="0" applyFill="1" applyBorder="1" applyAlignment="1">
      <alignment horizontal="left"/>
    </xf>
    <xf numFmtId="0" fontId="1" fillId="0" borderId="0" xfId="0" applyFont="1" applyFill="1" applyBorder="1"/>
    <xf numFmtId="0" fontId="0" fillId="5" borderId="0" xfId="0" applyFill="1" applyBorder="1" applyAlignment="1">
      <alignment horizontal="left"/>
    </xf>
    <xf numFmtId="0" fontId="0" fillId="5"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6"/>
  <sheetViews>
    <sheetView workbookViewId="0">
      <selection activeCell="B101" sqref="B101"/>
    </sheetView>
  </sheetViews>
  <sheetFormatPr defaultColWidth="9.140625" defaultRowHeight="15" x14ac:dyDescent="0.25"/>
  <cols>
    <col min="1" max="1" width="50.5703125" style="1" customWidth="1"/>
    <col min="2" max="2" width="12.42578125" style="13" customWidth="1"/>
    <col min="3" max="3" width="15.85546875" style="13" bestFit="1" customWidth="1"/>
    <col min="4" max="4" width="18.28515625" style="13" bestFit="1" customWidth="1"/>
    <col min="5" max="5" width="13.7109375" style="13" bestFit="1" customWidth="1"/>
    <col min="6" max="29" width="12.42578125" style="13" customWidth="1"/>
    <col min="30" max="50" width="12.42578125" style="1" customWidth="1"/>
    <col min="51" max="16384" width="9.140625" style="1"/>
  </cols>
  <sheetData>
    <row r="1" spans="1:50" ht="28.5" x14ac:dyDescent="0.45">
      <c r="A1" s="3" t="s">
        <v>125</v>
      </c>
    </row>
    <row r="3" spans="1:50" ht="15.75" x14ac:dyDescent="0.25">
      <c r="A3" s="4" t="s">
        <v>1</v>
      </c>
    </row>
    <row r="4" spans="1:50" ht="15.75" x14ac:dyDescent="0.25">
      <c r="A4" s="5" t="s">
        <v>4</v>
      </c>
    </row>
    <row r="5" spans="1:50" x14ac:dyDescent="0.25">
      <c r="A5" s="1" t="s">
        <v>5</v>
      </c>
    </row>
    <row r="6" spans="1:50" x14ac:dyDescent="0.25">
      <c r="A6" s="1" t="s">
        <v>2</v>
      </c>
    </row>
    <row r="7" spans="1:50" x14ac:dyDescent="0.25">
      <c r="A7" s="1" t="s">
        <v>3</v>
      </c>
    </row>
    <row r="8" spans="1:50" x14ac:dyDescent="0.25">
      <c r="C8" s="17"/>
      <c r="D8" s="17"/>
      <c r="E8" s="17"/>
      <c r="F8" s="17"/>
      <c r="G8" s="17"/>
    </row>
    <row r="9" spans="1:50" x14ac:dyDescent="0.25">
      <c r="A9" s="6" t="s">
        <v>120</v>
      </c>
      <c r="B9" s="15"/>
      <c r="C9" s="18"/>
      <c r="D9" s="18"/>
      <c r="E9" s="18"/>
      <c r="F9" s="18"/>
      <c r="G9" s="18"/>
      <c r="H9" s="15"/>
      <c r="I9" s="15"/>
      <c r="J9" s="15"/>
      <c r="K9" s="15"/>
      <c r="L9" s="15"/>
      <c r="M9" s="15"/>
      <c r="N9" s="15"/>
      <c r="O9" s="15"/>
      <c r="P9" s="15"/>
      <c r="Q9" s="15"/>
      <c r="R9" s="15"/>
      <c r="S9" s="15"/>
      <c r="T9" s="15"/>
      <c r="U9" s="15"/>
      <c r="V9" s="15"/>
      <c r="W9" s="15"/>
      <c r="X9" s="15"/>
      <c r="Y9" s="15"/>
      <c r="Z9" s="15"/>
      <c r="AA9" s="15"/>
      <c r="AB9" s="15"/>
      <c r="AC9" s="15"/>
      <c r="AP9" s="1">
        <v>42</v>
      </c>
      <c r="AQ9" s="1">
        <v>43</v>
      </c>
      <c r="AR9" s="1">
        <v>44</v>
      </c>
      <c r="AS9" s="1">
        <v>45</v>
      </c>
      <c r="AT9" s="1">
        <v>46</v>
      </c>
      <c r="AU9" s="1">
        <v>47</v>
      </c>
      <c r="AV9" s="1">
        <v>48</v>
      </c>
      <c r="AW9" s="1">
        <v>49</v>
      </c>
      <c r="AX9" s="1">
        <v>50</v>
      </c>
    </row>
    <row r="10" spans="1:50" x14ac:dyDescent="0.25">
      <c r="A10" s="1" t="s">
        <v>6</v>
      </c>
      <c r="B10" s="14"/>
      <c r="C10" s="14"/>
      <c r="D10" s="19"/>
      <c r="E10" s="19"/>
      <c r="F10" s="19"/>
      <c r="G10" s="19"/>
      <c r="H10" s="14"/>
      <c r="I10" s="14"/>
      <c r="J10" s="14"/>
      <c r="K10" s="14"/>
      <c r="L10" s="14"/>
      <c r="M10" s="14"/>
      <c r="N10" s="14"/>
      <c r="O10" s="14"/>
      <c r="P10" s="14"/>
      <c r="Q10" s="14"/>
      <c r="R10" s="14"/>
      <c r="S10" s="14"/>
      <c r="T10" s="14"/>
      <c r="U10" s="14"/>
      <c r="V10" s="14"/>
      <c r="W10" s="14"/>
      <c r="X10" s="14"/>
      <c r="Y10" s="14"/>
      <c r="Z10" s="14"/>
      <c r="AA10" s="14"/>
      <c r="AB10" s="14"/>
      <c r="AC10" s="14"/>
      <c r="AD10" s="7"/>
      <c r="AE10" s="7"/>
      <c r="AF10" s="7"/>
      <c r="AG10" s="7"/>
      <c r="AH10" s="7"/>
      <c r="AI10" s="7"/>
      <c r="AJ10" s="7"/>
      <c r="AK10" s="7"/>
      <c r="AL10" s="7"/>
      <c r="AM10" s="7"/>
      <c r="AN10" s="7"/>
      <c r="AO10" s="7"/>
      <c r="AP10" s="7"/>
      <c r="AQ10" s="7"/>
      <c r="AR10" s="7"/>
      <c r="AS10" s="7"/>
      <c r="AT10" s="7"/>
      <c r="AU10" s="7"/>
      <c r="AV10" s="7"/>
      <c r="AW10" s="7"/>
      <c r="AX10" s="7"/>
    </row>
    <row r="11" spans="1:50" x14ac:dyDescent="0.25">
      <c r="A11" s="8" t="s">
        <v>7</v>
      </c>
      <c r="B11" s="14"/>
      <c r="C11" s="14"/>
      <c r="D11" s="19"/>
      <c r="E11" s="19"/>
      <c r="F11" s="19"/>
      <c r="G11" s="19"/>
      <c r="H11" s="14"/>
      <c r="I11" s="14"/>
      <c r="J11" s="14"/>
      <c r="K11" s="14"/>
      <c r="L11" s="14"/>
      <c r="M11" s="14"/>
      <c r="N11" s="14"/>
      <c r="O11" s="14"/>
      <c r="P11" s="14"/>
      <c r="Q11" s="14"/>
      <c r="R11" s="14"/>
      <c r="S11" s="14"/>
      <c r="T11" s="14"/>
      <c r="U11" s="14"/>
      <c r="V11" s="14"/>
      <c r="W11" s="14"/>
      <c r="X11" s="14"/>
      <c r="Y11" s="14"/>
      <c r="Z11" s="14"/>
      <c r="AA11" s="14"/>
      <c r="AB11" s="14"/>
      <c r="AC11" s="14"/>
      <c r="AD11" s="7"/>
      <c r="AE11" s="7"/>
      <c r="AF11" s="7"/>
      <c r="AG11" s="7"/>
      <c r="AH11" s="7"/>
      <c r="AI11" s="7"/>
      <c r="AJ11" s="7"/>
      <c r="AK11" s="7"/>
      <c r="AL11" s="7"/>
      <c r="AM11" s="7"/>
      <c r="AN11" s="7"/>
      <c r="AO11" s="7"/>
      <c r="AP11" s="7"/>
      <c r="AQ11" s="7"/>
      <c r="AR11" s="7"/>
      <c r="AS11" s="7"/>
      <c r="AT11" s="7"/>
      <c r="AU11" s="7"/>
      <c r="AV11" s="7"/>
      <c r="AW11" s="7"/>
      <c r="AX11" s="7"/>
    </row>
    <row r="12" spans="1:50" x14ac:dyDescent="0.25">
      <c r="A12" s="1" t="s">
        <v>8</v>
      </c>
      <c r="B12" s="14"/>
      <c r="C12" s="14"/>
      <c r="D12" s="19"/>
      <c r="E12" s="19"/>
      <c r="F12" s="19"/>
      <c r="G12" s="19"/>
      <c r="H12" s="14"/>
      <c r="I12" s="14"/>
      <c r="J12" s="14"/>
      <c r="K12" s="14"/>
      <c r="L12" s="14"/>
      <c r="M12" s="14"/>
      <c r="N12" s="14"/>
      <c r="O12" s="14"/>
      <c r="P12" s="14"/>
      <c r="Q12" s="14"/>
      <c r="R12" s="14"/>
      <c r="S12" s="14"/>
      <c r="T12" s="14"/>
      <c r="U12" s="14"/>
      <c r="V12" s="14"/>
      <c r="W12" s="14"/>
      <c r="X12" s="14"/>
      <c r="Y12" s="14"/>
      <c r="Z12" s="14"/>
      <c r="AA12" s="14"/>
      <c r="AB12" s="14"/>
      <c r="AC12" s="14"/>
      <c r="AD12" s="7"/>
      <c r="AE12" s="7"/>
      <c r="AF12" s="7"/>
      <c r="AG12" s="7"/>
      <c r="AH12" s="7"/>
      <c r="AI12" s="7"/>
      <c r="AJ12" s="7"/>
      <c r="AK12" s="7"/>
      <c r="AL12" s="7"/>
      <c r="AM12" s="7"/>
      <c r="AN12" s="7"/>
      <c r="AO12" s="7"/>
      <c r="AP12" s="7"/>
      <c r="AQ12" s="7"/>
      <c r="AR12" s="7"/>
      <c r="AS12" s="7"/>
      <c r="AT12" s="7"/>
      <c r="AU12" s="7"/>
      <c r="AV12" s="7"/>
      <c r="AW12" s="7"/>
      <c r="AX12" s="7"/>
    </row>
    <row r="13" spans="1:50" x14ac:dyDescent="0.25">
      <c r="A13" s="1" t="s">
        <v>9</v>
      </c>
      <c r="B13" s="14"/>
      <c r="C13" s="14"/>
      <c r="D13" s="19"/>
      <c r="E13" s="19"/>
      <c r="F13" s="19"/>
      <c r="G13" s="19"/>
      <c r="H13" s="14"/>
      <c r="I13" s="14"/>
      <c r="J13" s="14"/>
      <c r="K13" s="14"/>
      <c r="L13" s="14"/>
      <c r="M13" s="14"/>
      <c r="N13" s="14"/>
      <c r="O13" s="14"/>
      <c r="P13" s="14"/>
      <c r="Q13" s="14"/>
      <c r="R13" s="14"/>
      <c r="S13" s="14"/>
      <c r="T13" s="14"/>
      <c r="U13" s="14"/>
      <c r="V13" s="14"/>
      <c r="W13" s="14"/>
      <c r="X13" s="14"/>
      <c r="Y13" s="14"/>
      <c r="Z13" s="14"/>
      <c r="AA13" s="14"/>
      <c r="AB13" s="14"/>
      <c r="AC13" s="14"/>
      <c r="AD13" s="7"/>
      <c r="AE13" s="7"/>
      <c r="AF13" s="7"/>
      <c r="AG13" s="7"/>
      <c r="AH13" s="7"/>
      <c r="AI13" s="7"/>
      <c r="AJ13" s="7"/>
      <c r="AK13" s="7"/>
      <c r="AL13" s="7"/>
      <c r="AM13" s="7"/>
      <c r="AN13" s="7"/>
      <c r="AO13" s="7"/>
      <c r="AP13" s="7"/>
      <c r="AQ13" s="7"/>
      <c r="AR13" s="7"/>
      <c r="AS13" s="7"/>
      <c r="AT13" s="7"/>
      <c r="AU13" s="7"/>
      <c r="AV13" s="7"/>
      <c r="AW13" s="7"/>
      <c r="AX13" s="7"/>
    </row>
    <row r="14" spans="1:50" x14ac:dyDescent="0.25">
      <c r="A14" s="1" t="s">
        <v>10</v>
      </c>
      <c r="B14" s="14"/>
      <c r="C14" s="14"/>
      <c r="D14" s="19"/>
      <c r="E14" s="19"/>
      <c r="F14" s="19"/>
      <c r="G14" s="19"/>
      <c r="H14" s="14"/>
      <c r="I14" s="14"/>
      <c r="J14" s="14"/>
      <c r="K14" s="14"/>
      <c r="L14" s="14"/>
      <c r="M14" s="14"/>
      <c r="N14" s="14"/>
      <c r="O14" s="14"/>
      <c r="P14" s="14"/>
      <c r="Q14" s="14"/>
      <c r="R14" s="14"/>
      <c r="S14" s="14"/>
      <c r="T14" s="14"/>
      <c r="U14" s="14"/>
      <c r="V14" s="14"/>
      <c r="W14" s="14"/>
      <c r="X14" s="14"/>
      <c r="Y14" s="14"/>
      <c r="Z14" s="14"/>
      <c r="AA14" s="14"/>
      <c r="AB14" s="14"/>
      <c r="AC14" s="14"/>
      <c r="AD14" s="7"/>
      <c r="AE14" s="7"/>
      <c r="AF14" s="7"/>
      <c r="AG14" s="7"/>
      <c r="AH14" s="7"/>
      <c r="AI14" s="7"/>
      <c r="AJ14" s="7"/>
      <c r="AK14" s="7"/>
      <c r="AL14" s="7"/>
      <c r="AM14" s="7"/>
      <c r="AN14" s="7"/>
      <c r="AO14" s="7"/>
      <c r="AP14" s="7"/>
      <c r="AQ14" s="7"/>
      <c r="AR14" s="7"/>
      <c r="AS14" s="7"/>
      <c r="AT14" s="7"/>
      <c r="AU14" s="7"/>
      <c r="AV14" s="7"/>
      <c r="AW14" s="7"/>
      <c r="AX14" s="7"/>
    </row>
    <row r="15" spans="1:50" x14ac:dyDescent="0.25">
      <c r="A15" s="1" t="s">
        <v>11</v>
      </c>
      <c r="B15" s="14"/>
      <c r="C15" s="14"/>
      <c r="D15" s="19"/>
      <c r="E15" s="19"/>
      <c r="F15" s="19"/>
      <c r="G15" s="19"/>
      <c r="H15" s="14"/>
      <c r="I15" s="14"/>
      <c r="J15" s="14"/>
      <c r="K15" s="14"/>
      <c r="L15" s="14"/>
      <c r="M15" s="14"/>
      <c r="N15" s="14"/>
      <c r="O15" s="14"/>
      <c r="P15" s="14"/>
      <c r="Q15" s="14"/>
      <c r="R15" s="14"/>
      <c r="S15" s="14"/>
      <c r="T15" s="14"/>
      <c r="U15" s="14"/>
      <c r="V15" s="14"/>
      <c r="W15" s="14"/>
      <c r="X15" s="14"/>
      <c r="Y15" s="14"/>
      <c r="Z15" s="14"/>
      <c r="AA15" s="14"/>
      <c r="AB15" s="14"/>
      <c r="AC15" s="14"/>
      <c r="AD15" s="7"/>
      <c r="AE15" s="7"/>
      <c r="AF15" s="7"/>
      <c r="AG15" s="7"/>
      <c r="AH15" s="7"/>
      <c r="AI15" s="7"/>
      <c r="AJ15" s="7"/>
      <c r="AK15" s="7"/>
      <c r="AL15" s="7"/>
      <c r="AM15" s="7"/>
      <c r="AN15" s="7"/>
      <c r="AO15" s="7"/>
      <c r="AP15" s="7"/>
      <c r="AQ15" s="7"/>
      <c r="AR15" s="7"/>
      <c r="AS15" s="7"/>
      <c r="AT15" s="7"/>
      <c r="AU15" s="7"/>
      <c r="AV15" s="7"/>
      <c r="AW15" s="7"/>
      <c r="AX15" s="7"/>
    </row>
    <row r="16" spans="1:50" x14ac:dyDescent="0.25">
      <c r="A16" s="1" t="s">
        <v>13</v>
      </c>
      <c r="B16" s="14"/>
      <c r="C16" s="14"/>
      <c r="D16" s="19"/>
      <c r="E16" s="19"/>
      <c r="F16" s="19"/>
      <c r="G16" s="19"/>
      <c r="H16" s="14"/>
      <c r="I16" s="14"/>
      <c r="J16" s="14"/>
      <c r="K16" s="14"/>
      <c r="L16" s="14"/>
      <c r="M16" s="14"/>
      <c r="N16" s="14"/>
      <c r="O16" s="14"/>
      <c r="P16" s="14"/>
      <c r="Q16" s="14"/>
      <c r="R16" s="14"/>
      <c r="S16" s="14"/>
      <c r="T16" s="14"/>
      <c r="U16" s="14"/>
      <c r="V16" s="14"/>
      <c r="W16" s="14"/>
      <c r="X16" s="14"/>
      <c r="Y16" s="14"/>
      <c r="Z16" s="14"/>
      <c r="AA16" s="14"/>
      <c r="AB16" s="14"/>
      <c r="AC16" s="14"/>
      <c r="AD16" s="7"/>
      <c r="AE16" s="7"/>
      <c r="AF16" s="7"/>
      <c r="AG16" s="7"/>
      <c r="AH16" s="7"/>
      <c r="AI16" s="7"/>
      <c r="AJ16" s="7"/>
      <c r="AK16" s="7"/>
      <c r="AL16" s="7"/>
      <c r="AM16" s="7"/>
      <c r="AN16" s="7"/>
      <c r="AO16" s="7"/>
      <c r="AP16" s="7"/>
      <c r="AQ16" s="7"/>
      <c r="AR16" s="7"/>
      <c r="AS16" s="7"/>
      <c r="AT16" s="7"/>
      <c r="AU16" s="7"/>
      <c r="AV16" s="7"/>
      <c r="AW16" s="7"/>
      <c r="AX16" s="7"/>
    </row>
    <row r="17" spans="1:50" x14ac:dyDescent="0.25">
      <c r="A17" s="1" t="s">
        <v>12</v>
      </c>
      <c r="B17" s="14"/>
      <c r="C17" s="14"/>
      <c r="D17" s="19"/>
      <c r="E17" s="19"/>
      <c r="F17" s="19"/>
      <c r="G17" s="19"/>
      <c r="H17" s="14"/>
      <c r="I17" s="14"/>
      <c r="J17" s="14"/>
      <c r="K17" s="14"/>
      <c r="L17" s="14"/>
      <c r="M17" s="14"/>
      <c r="N17" s="14"/>
      <c r="O17" s="14"/>
      <c r="P17" s="14"/>
      <c r="Q17" s="14"/>
      <c r="R17" s="14"/>
      <c r="S17" s="14"/>
      <c r="T17" s="14"/>
      <c r="U17" s="14"/>
      <c r="V17" s="14"/>
      <c r="W17" s="14"/>
      <c r="X17" s="14"/>
      <c r="Y17" s="14"/>
      <c r="Z17" s="14"/>
      <c r="AA17" s="14"/>
      <c r="AB17" s="14"/>
      <c r="AC17" s="14"/>
      <c r="AD17" s="7"/>
      <c r="AE17" s="7"/>
      <c r="AF17" s="7"/>
      <c r="AG17" s="7"/>
      <c r="AH17" s="7"/>
      <c r="AI17" s="7"/>
      <c r="AJ17" s="7"/>
      <c r="AK17" s="7"/>
      <c r="AL17" s="7"/>
      <c r="AM17" s="7"/>
      <c r="AN17" s="7"/>
      <c r="AO17" s="7"/>
      <c r="AP17" s="7"/>
      <c r="AQ17" s="7"/>
      <c r="AR17" s="7"/>
      <c r="AS17" s="7"/>
      <c r="AT17" s="7"/>
      <c r="AU17" s="7"/>
      <c r="AV17" s="7"/>
      <c r="AW17" s="7"/>
      <c r="AX17" s="7"/>
    </row>
    <row r="18" spans="1:50" x14ac:dyDescent="0.25">
      <c r="A18" s="1" t="s">
        <v>14</v>
      </c>
      <c r="B18" s="14"/>
      <c r="C18" s="14"/>
      <c r="D18" s="19"/>
      <c r="E18" s="19"/>
      <c r="F18" s="19"/>
      <c r="G18" s="19"/>
      <c r="H18" s="14"/>
      <c r="I18" s="14"/>
      <c r="J18" s="14"/>
      <c r="K18" s="14"/>
      <c r="L18" s="14"/>
      <c r="M18" s="14"/>
      <c r="N18" s="14"/>
      <c r="O18" s="14"/>
      <c r="P18" s="14"/>
      <c r="Q18" s="14"/>
      <c r="R18" s="14"/>
      <c r="S18" s="14"/>
      <c r="T18" s="14"/>
      <c r="U18" s="14"/>
      <c r="V18" s="14"/>
      <c r="W18" s="14"/>
      <c r="X18" s="14"/>
      <c r="Y18" s="14"/>
      <c r="Z18" s="14"/>
      <c r="AA18" s="14"/>
      <c r="AB18" s="14"/>
      <c r="AC18" s="14"/>
      <c r="AD18" s="7"/>
      <c r="AE18" s="7"/>
      <c r="AF18" s="7"/>
      <c r="AG18" s="7"/>
      <c r="AH18" s="7"/>
      <c r="AI18" s="7"/>
      <c r="AJ18" s="7"/>
      <c r="AK18" s="7"/>
      <c r="AL18" s="7"/>
      <c r="AM18" s="7"/>
      <c r="AN18" s="7"/>
      <c r="AO18" s="7"/>
      <c r="AP18" s="7"/>
      <c r="AQ18" s="7"/>
      <c r="AR18" s="7"/>
      <c r="AS18" s="7"/>
      <c r="AT18" s="7"/>
      <c r="AU18" s="7"/>
      <c r="AV18" s="7"/>
      <c r="AW18" s="7"/>
      <c r="AX18" s="7"/>
    </row>
    <row r="19" spans="1:50" x14ac:dyDescent="0.25">
      <c r="A19" s="1" t="s">
        <v>15</v>
      </c>
      <c r="B19" s="14"/>
      <c r="C19" s="14"/>
      <c r="D19" s="19"/>
      <c r="E19" s="19"/>
      <c r="F19" s="19"/>
      <c r="G19" s="19"/>
      <c r="H19" s="14"/>
      <c r="I19" s="14"/>
      <c r="J19" s="14"/>
      <c r="K19" s="14"/>
      <c r="L19" s="14"/>
      <c r="M19" s="14"/>
      <c r="N19" s="14"/>
      <c r="O19" s="14"/>
      <c r="P19" s="14"/>
      <c r="Q19" s="14"/>
      <c r="R19" s="14"/>
      <c r="S19" s="14"/>
      <c r="T19" s="14"/>
      <c r="U19" s="14"/>
      <c r="V19" s="14"/>
      <c r="W19" s="14"/>
      <c r="X19" s="14"/>
      <c r="Y19" s="14"/>
      <c r="Z19" s="14"/>
      <c r="AA19" s="14"/>
      <c r="AB19" s="14"/>
      <c r="AC19" s="14"/>
      <c r="AD19" s="7"/>
      <c r="AE19" s="7"/>
      <c r="AF19" s="7"/>
      <c r="AG19" s="7"/>
      <c r="AH19" s="7"/>
      <c r="AI19" s="7"/>
      <c r="AJ19" s="7"/>
      <c r="AK19" s="7"/>
      <c r="AL19" s="7"/>
      <c r="AM19" s="7"/>
      <c r="AN19" s="7"/>
      <c r="AO19" s="7"/>
      <c r="AP19" s="7"/>
      <c r="AQ19" s="7"/>
      <c r="AR19" s="7"/>
      <c r="AS19" s="7"/>
      <c r="AT19" s="7"/>
      <c r="AU19" s="7"/>
      <c r="AV19" s="7"/>
      <c r="AW19" s="7"/>
      <c r="AX19" s="7"/>
    </row>
    <row r="20" spans="1:50" x14ac:dyDescent="0.25">
      <c r="A20" s="1" t="s">
        <v>16</v>
      </c>
      <c r="B20" s="14"/>
      <c r="C20" s="14"/>
      <c r="D20" s="19"/>
      <c r="E20" s="19"/>
      <c r="F20" s="19"/>
      <c r="G20" s="19"/>
      <c r="H20" s="14"/>
      <c r="I20" s="14"/>
      <c r="J20" s="14"/>
      <c r="K20" s="14"/>
      <c r="L20" s="14"/>
      <c r="M20" s="14"/>
      <c r="N20" s="14"/>
      <c r="O20" s="14"/>
      <c r="P20" s="14"/>
      <c r="Q20" s="14"/>
      <c r="R20" s="14"/>
      <c r="S20" s="14"/>
      <c r="T20" s="14"/>
      <c r="U20" s="14"/>
      <c r="V20" s="14"/>
      <c r="W20" s="14"/>
      <c r="X20" s="14"/>
      <c r="Y20" s="14"/>
      <c r="Z20" s="14"/>
      <c r="AA20" s="14"/>
      <c r="AB20" s="14"/>
      <c r="AC20" s="14"/>
      <c r="AD20" s="7"/>
      <c r="AE20" s="7"/>
      <c r="AF20" s="7"/>
      <c r="AG20" s="7"/>
      <c r="AH20" s="7"/>
      <c r="AI20" s="7"/>
      <c r="AJ20" s="7"/>
      <c r="AK20" s="7"/>
      <c r="AL20" s="7"/>
      <c r="AM20" s="7"/>
      <c r="AN20" s="7"/>
      <c r="AO20" s="7"/>
      <c r="AP20" s="7"/>
      <c r="AQ20" s="7"/>
      <c r="AR20" s="7"/>
      <c r="AS20" s="7"/>
      <c r="AT20" s="7"/>
      <c r="AU20" s="7"/>
      <c r="AV20" s="7"/>
      <c r="AW20" s="7"/>
      <c r="AX20" s="7"/>
    </row>
    <row r="21" spans="1:50" x14ac:dyDescent="0.25">
      <c r="A21" s="1" t="s">
        <v>19</v>
      </c>
      <c r="B21" s="14"/>
      <c r="C21" s="14"/>
      <c r="D21" s="19"/>
      <c r="E21" s="19"/>
      <c r="F21" s="19"/>
      <c r="G21" s="19"/>
      <c r="H21" s="14"/>
      <c r="I21" s="14"/>
      <c r="J21" s="14"/>
      <c r="K21" s="14"/>
      <c r="L21" s="14"/>
      <c r="M21" s="14"/>
      <c r="N21" s="14"/>
      <c r="O21" s="14"/>
      <c r="P21" s="14"/>
      <c r="Q21" s="14"/>
      <c r="R21" s="14"/>
      <c r="S21" s="14"/>
      <c r="T21" s="14"/>
      <c r="U21" s="14"/>
      <c r="V21" s="14"/>
      <c r="W21" s="14"/>
      <c r="X21" s="14"/>
      <c r="Y21" s="14"/>
      <c r="Z21" s="14"/>
      <c r="AA21" s="14"/>
      <c r="AB21" s="14"/>
      <c r="AC21" s="14"/>
      <c r="AD21" s="7"/>
      <c r="AE21" s="7"/>
      <c r="AF21" s="7"/>
      <c r="AG21" s="7"/>
      <c r="AH21" s="7"/>
      <c r="AI21" s="7"/>
      <c r="AJ21" s="7"/>
      <c r="AK21" s="7"/>
      <c r="AL21" s="7"/>
      <c r="AM21" s="7"/>
      <c r="AN21" s="7"/>
      <c r="AO21" s="7"/>
      <c r="AP21" s="7"/>
      <c r="AQ21" s="7"/>
      <c r="AR21" s="7"/>
      <c r="AS21" s="7"/>
      <c r="AT21" s="7"/>
      <c r="AU21" s="7"/>
      <c r="AV21" s="7"/>
      <c r="AW21" s="7"/>
      <c r="AX21" s="7"/>
    </row>
    <row r="22" spans="1:50" x14ac:dyDescent="0.25">
      <c r="A22" s="1" t="s">
        <v>18</v>
      </c>
      <c r="B22" s="14"/>
      <c r="C22" s="14"/>
      <c r="D22" s="19"/>
      <c r="E22" s="19"/>
      <c r="F22" s="19"/>
      <c r="G22" s="19"/>
      <c r="H22" s="14"/>
      <c r="I22" s="14"/>
      <c r="J22" s="14"/>
      <c r="K22" s="14"/>
      <c r="L22" s="14"/>
      <c r="M22" s="14"/>
      <c r="N22" s="14"/>
      <c r="O22" s="14"/>
      <c r="P22" s="14"/>
      <c r="Q22" s="14"/>
      <c r="R22" s="14"/>
      <c r="S22" s="14"/>
      <c r="T22" s="14"/>
      <c r="U22" s="14"/>
      <c r="V22" s="14"/>
      <c r="W22" s="14"/>
      <c r="X22" s="14"/>
      <c r="Y22" s="14"/>
      <c r="Z22" s="14"/>
      <c r="AA22" s="14"/>
      <c r="AB22" s="14"/>
      <c r="AC22" s="14"/>
      <c r="AD22" s="7"/>
      <c r="AE22" s="7"/>
      <c r="AF22" s="7"/>
      <c r="AG22" s="7"/>
      <c r="AH22" s="7"/>
      <c r="AI22" s="7"/>
      <c r="AJ22" s="7"/>
      <c r="AK22" s="7"/>
      <c r="AL22" s="7"/>
      <c r="AM22" s="7"/>
      <c r="AN22" s="7"/>
      <c r="AO22" s="7"/>
      <c r="AP22" s="7"/>
      <c r="AQ22" s="7"/>
      <c r="AR22" s="7"/>
      <c r="AS22" s="7"/>
      <c r="AT22" s="7"/>
      <c r="AU22" s="7"/>
      <c r="AV22" s="7"/>
      <c r="AW22" s="7"/>
      <c r="AX22" s="7"/>
    </row>
    <row r="23" spans="1:50" x14ac:dyDescent="0.25">
      <c r="A23" s="1" t="s">
        <v>17</v>
      </c>
      <c r="B23" s="14"/>
      <c r="C23" s="14"/>
      <c r="D23" s="19"/>
      <c r="E23" s="19"/>
      <c r="F23" s="19"/>
      <c r="G23" s="19"/>
      <c r="H23" s="14"/>
      <c r="I23" s="14"/>
      <c r="J23" s="14"/>
      <c r="K23" s="14"/>
      <c r="L23" s="14"/>
      <c r="M23" s="14"/>
      <c r="N23" s="14"/>
      <c r="O23" s="14"/>
      <c r="P23" s="14"/>
      <c r="Q23" s="14"/>
      <c r="R23" s="14"/>
      <c r="S23" s="14"/>
      <c r="T23" s="14"/>
      <c r="U23" s="14"/>
      <c r="V23" s="14"/>
      <c r="W23" s="14"/>
      <c r="X23" s="14"/>
      <c r="Y23" s="14"/>
      <c r="Z23" s="14"/>
      <c r="AA23" s="14"/>
      <c r="AB23" s="14"/>
      <c r="AC23" s="14"/>
      <c r="AD23" s="7"/>
      <c r="AE23" s="7"/>
      <c r="AF23" s="7"/>
      <c r="AG23" s="7"/>
      <c r="AH23" s="7"/>
      <c r="AI23" s="7"/>
      <c r="AJ23" s="7"/>
      <c r="AK23" s="7"/>
      <c r="AL23" s="7"/>
      <c r="AM23" s="7"/>
      <c r="AN23" s="7"/>
      <c r="AO23" s="7"/>
      <c r="AP23" s="7"/>
      <c r="AQ23" s="7"/>
      <c r="AR23" s="7"/>
      <c r="AS23" s="7"/>
      <c r="AT23" s="7"/>
      <c r="AU23" s="7"/>
      <c r="AV23" s="7"/>
      <c r="AW23" s="7"/>
      <c r="AX23" s="7"/>
    </row>
    <row r="24" spans="1:50" x14ac:dyDescent="0.25">
      <c r="A24" s="1" t="s">
        <v>20</v>
      </c>
      <c r="B24" s="14"/>
      <c r="C24" s="14"/>
      <c r="D24" s="19"/>
      <c r="E24" s="19"/>
      <c r="F24" s="19"/>
      <c r="G24" s="19"/>
      <c r="H24" s="14"/>
      <c r="I24" s="14"/>
      <c r="J24" s="14"/>
      <c r="K24" s="14"/>
      <c r="L24" s="14"/>
      <c r="M24" s="14"/>
      <c r="N24" s="14"/>
      <c r="O24" s="14"/>
      <c r="P24" s="14"/>
      <c r="Q24" s="14"/>
      <c r="R24" s="14"/>
      <c r="S24" s="14"/>
      <c r="T24" s="14"/>
      <c r="U24" s="14"/>
      <c r="V24" s="14"/>
      <c r="W24" s="14"/>
      <c r="X24" s="14"/>
      <c r="Y24" s="14"/>
      <c r="Z24" s="14"/>
      <c r="AA24" s="14"/>
      <c r="AB24" s="14"/>
      <c r="AC24" s="14"/>
      <c r="AD24" s="7"/>
      <c r="AE24" s="7"/>
      <c r="AF24" s="7"/>
      <c r="AG24" s="7"/>
      <c r="AH24" s="7"/>
      <c r="AI24" s="7"/>
      <c r="AJ24" s="7"/>
      <c r="AK24" s="7"/>
      <c r="AL24" s="7"/>
      <c r="AM24" s="7"/>
      <c r="AN24" s="7"/>
      <c r="AO24" s="7"/>
      <c r="AP24" s="7"/>
      <c r="AQ24" s="7"/>
      <c r="AR24" s="7"/>
      <c r="AS24" s="7"/>
      <c r="AT24" s="7"/>
      <c r="AU24" s="7"/>
      <c r="AV24" s="7"/>
      <c r="AW24" s="7"/>
      <c r="AX24" s="7"/>
    </row>
    <row r="25" spans="1:50" x14ac:dyDescent="0.25">
      <c r="A25" s="1" t="s">
        <v>21</v>
      </c>
      <c r="B25" s="14"/>
      <c r="C25" s="14"/>
      <c r="D25" s="19"/>
      <c r="E25" s="19"/>
      <c r="F25" s="19"/>
      <c r="G25" s="19"/>
      <c r="H25" s="14"/>
      <c r="I25" s="14"/>
      <c r="J25" s="14"/>
      <c r="K25" s="14"/>
      <c r="L25" s="14"/>
      <c r="M25" s="14"/>
      <c r="N25" s="14"/>
      <c r="O25" s="14"/>
      <c r="P25" s="14"/>
      <c r="Q25" s="14"/>
      <c r="R25" s="14"/>
      <c r="S25" s="14"/>
      <c r="T25" s="14"/>
      <c r="U25" s="14"/>
      <c r="V25" s="14"/>
      <c r="W25" s="14"/>
      <c r="X25" s="14"/>
      <c r="Y25" s="14"/>
      <c r="Z25" s="14"/>
      <c r="AA25" s="14"/>
      <c r="AB25" s="14"/>
      <c r="AC25" s="14"/>
      <c r="AD25" s="7"/>
      <c r="AE25" s="7"/>
      <c r="AF25" s="7"/>
      <c r="AG25" s="7"/>
      <c r="AH25" s="7"/>
      <c r="AI25" s="7"/>
      <c r="AJ25" s="7"/>
      <c r="AK25" s="7"/>
      <c r="AL25" s="7"/>
      <c r="AM25" s="7"/>
      <c r="AN25" s="7"/>
      <c r="AO25" s="7"/>
      <c r="AP25" s="7"/>
      <c r="AQ25" s="7"/>
      <c r="AR25" s="7"/>
      <c r="AS25" s="7"/>
      <c r="AT25" s="7"/>
      <c r="AU25" s="7"/>
      <c r="AV25" s="7"/>
      <c r="AW25" s="7"/>
      <c r="AX25" s="7"/>
    </row>
    <row r="26" spans="1:50" x14ac:dyDescent="0.25">
      <c r="A26" s="1" t="s">
        <v>22</v>
      </c>
      <c r="B26" s="14"/>
      <c r="C26" s="19"/>
      <c r="D26" s="19"/>
      <c r="E26" s="19"/>
      <c r="F26" s="19"/>
      <c r="G26" s="19"/>
      <c r="H26" s="14"/>
      <c r="I26" s="14"/>
      <c r="J26" s="14"/>
      <c r="K26" s="14"/>
      <c r="L26" s="14"/>
      <c r="M26" s="14"/>
      <c r="N26" s="14"/>
      <c r="O26" s="14"/>
      <c r="P26" s="14"/>
      <c r="Q26" s="14"/>
      <c r="R26" s="14"/>
      <c r="S26" s="14"/>
      <c r="T26" s="14"/>
      <c r="U26" s="14"/>
      <c r="V26" s="14"/>
      <c r="W26" s="14"/>
      <c r="X26" s="14"/>
      <c r="Y26" s="14"/>
      <c r="Z26" s="14"/>
      <c r="AA26" s="14"/>
      <c r="AB26" s="14"/>
      <c r="AC26" s="14"/>
      <c r="AD26" s="7"/>
      <c r="AE26" s="7"/>
      <c r="AF26" s="7"/>
      <c r="AG26" s="7"/>
      <c r="AH26" s="7"/>
      <c r="AI26" s="7"/>
      <c r="AJ26" s="7"/>
      <c r="AK26" s="7"/>
      <c r="AL26" s="7"/>
      <c r="AM26" s="7"/>
      <c r="AN26" s="7"/>
      <c r="AO26" s="7"/>
      <c r="AP26" s="7"/>
      <c r="AQ26" s="7"/>
      <c r="AR26" s="7"/>
      <c r="AS26" s="7"/>
      <c r="AT26" s="7"/>
      <c r="AU26" s="7"/>
      <c r="AV26" s="7"/>
      <c r="AW26" s="7"/>
      <c r="AX26" s="7"/>
    </row>
    <row r="27" spans="1:50" x14ac:dyDescent="0.25">
      <c r="A27" s="1" t="s">
        <v>23</v>
      </c>
      <c r="B27" s="14"/>
      <c r="C27" s="19"/>
      <c r="D27" s="19"/>
      <c r="E27" s="19"/>
      <c r="F27" s="19"/>
      <c r="G27" s="19"/>
      <c r="H27" s="14"/>
      <c r="I27" s="14"/>
      <c r="J27" s="14"/>
      <c r="K27" s="14"/>
      <c r="L27" s="14"/>
      <c r="M27" s="14"/>
      <c r="N27" s="14"/>
      <c r="O27" s="14"/>
      <c r="P27" s="14"/>
      <c r="Q27" s="14"/>
      <c r="R27" s="14"/>
      <c r="S27" s="14"/>
      <c r="T27" s="14"/>
      <c r="U27" s="14"/>
      <c r="V27" s="14"/>
      <c r="W27" s="14"/>
      <c r="X27" s="14"/>
      <c r="Y27" s="14"/>
      <c r="Z27" s="14"/>
      <c r="AA27" s="14"/>
      <c r="AB27" s="14"/>
      <c r="AC27" s="14"/>
      <c r="AD27" s="7"/>
      <c r="AE27" s="7"/>
      <c r="AF27" s="7"/>
      <c r="AG27" s="7"/>
      <c r="AH27" s="7"/>
      <c r="AI27" s="7"/>
      <c r="AJ27" s="7"/>
      <c r="AK27" s="7"/>
      <c r="AL27" s="7"/>
      <c r="AM27" s="7"/>
      <c r="AN27" s="7"/>
      <c r="AO27" s="7"/>
      <c r="AP27" s="7"/>
      <c r="AQ27" s="7"/>
      <c r="AR27" s="7"/>
      <c r="AS27" s="7"/>
      <c r="AT27" s="7"/>
      <c r="AU27" s="7"/>
      <c r="AV27" s="7"/>
      <c r="AW27" s="7"/>
      <c r="AX27" s="7"/>
    </row>
    <row r="28" spans="1:50" x14ac:dyDescent="0.25">
      <c r="A28" s="1" t="s">
        <v>24</v>
      </c>
      <c r="B28" s="14"/>
      <c r="C28" s="19"/>
      <c r="D28" s="19"/>
      <c r="E28" s="19"/>
      <c r="F28" s="19"/>
      <c r="G28" s="19"/>
      <c r="H28" s="14"/>
      <c r="I28" s="14"/>
      <c r="J28" s="14"/>
      <c r="K28" s="14"/>
      <c r="L28" s="14"/>
      <c r="M28" s="14"/>
      <c r="N28" s="14"/>
      <c r="O28" s="14"/>
      <c r="P28" s="14"/>
      <c r="Q28" s="14"/>
      <c r="R28" s="14"/>
      <c r="S28" s="14"/>
      <c r="T28" s="14"/>
      <c r="U28" s="14"/>
      <c r="V28" s="14"/>
      <c r="W28" s="14"/>
      <c r="X28" s="14"/>
      <c r="Y28" s="14"/>
      <c r="Z28" s="14"/>
      <c r="AA28" s="14"/>
      <c r="AB28" s="14"/>
      <c r="AC28" s="14"/>
      <c r="AD28" s="7"/>
      <c r="AE28" s="7"/>
      <c r="AF28" s="7"/>
      <c r="AG28" s="7"/>
      <c r="AH28" s="7"/>
      <c r="AI28" s="7"/>
      <c r="AJ28" s="7"/>
      <c r="AK28" s="7"/>
      <c r="AL28" s="7"/>
      <c r="AM28" s="7"/>
      <c r="AN28" s="7"/>
      <c r="AO28" s="7"/>
      <c r="AP28" s="7"/>
      <c r="AQ28" s="7"/>
      <c r="AR28" s="7"/>
      <c r="AS28" s="7"/>
      <c r="AT28" s="7"/>
      <c r="AU28" s="7"/>
      <c r="AV28" s="7"/>
      <c r="AW28" s="7"/>
      <c r="AX28" s="7"/>
    </row>
    <row r="29" spans="1:50" x14ac:dyDescent="0.25">
      <c r="A29" s="1" t="s">
        <v>25</v>
      </c>
      <c r="B29" s="14"/>
      <c r="C29" s="19"/>
      <c r="D29" s="19"/>
      <c r="E29" s="19"/>
      <c r="F29" s="19"/>
      <c r="G29" s="19"/>
      <c r="H29" s="14"/>
      <c r="I29" s="14"/>
      <c r="J29" s="14"/>
      <c r="K29" s="14"/>
      <c r="L29" s="14"/>
      <c r="M29" s="14"/>
      <c r="N29" s="14"/>
      <c r="O29" s="14"/>
      <c r="P29" s="14"/>
      <c r="Q29" s="14"/>
      <c r="R29" s="14"/>
      <c r="S29" s="14"/>
      <c r="T29" s="14"/>
      <c r="U29" s="14"/>
      <c r="V29" s="14"/>
      <c r="W29" s="14"/>
      <c r="X29" s="14"/>
      <c r="Y29" s="14"/>
      <c r="Z29" s="14"/>
      <c r="AA29" s="14"/>
      <c r="AB29" s="14"/>
      <c r="AC29" s="14"/>
      <c r="AD29" s="7"/>
      <c r="AE29" s="7"/>
      <c r="AF29" s="7"/>
      <c r="AG29" s="7"/>
      <c r="AH29" s="7"/>
      <c r="AI29" s="7"/>
      <c r="AJ29" s="7"/>
      <c r="AK29" s="7"/>
      <c r="AL29" s="7"/>
      <c r="AM29" s="7"/>
      <c r="AN29" s="7"/>
      <c r="AO29" s="7"/>
      <c r="AP29" s="7"/>
      <c r="AQ29" s="7"/>
      <c r="AR29" s="7"/>
      <c r="AS29" s="7"/>
      <c r="AT29" s="7"/>
      <c r="AU29" s="7"/>
      <c r="AV29" s="7"/>
      <c r="AW29" s="7"/>
      <c r="AX29" s="7"/>
    </row>
    <row r="30" spans="1:50" x14ac:dyDescent="0.25">
      <c r="A30" s="1" t="s">
        <v>26</v>
      </c>
      <c r="B30" s="14"/>
      <c r="C30" s="19"/>
      <c r="D30" s="19"/>
      <c r="E30" s="19"/>
      <c r="F30" s="19"/>
      <c r="G30" s="19"/>
      <c r="H30" s="14"/>
      <c r="I30" s="14"/>
      <c r="J30" s="14"/>
      <c r="K30" s="14"/>
      <c r="L30" s="14"/>
      <c r="M30" s="14"/>
      <c r="N30" s="14"/>
      <c r="O30" s="14"/>
      <c r="P30" s="14"/>
      <c r="Q30" s="14"/>
      <c r="R30" s="14"/>
      <c r="S30" s="14"/>
      <c r="T30" s="14"/>
      <c r="U30" s="14"/>
      <c r="V30" s="14"/>
      <c r="W30" s="14"/>
      <c r="X30" s="14"/>
      <c r="Y30" s="14"/>
      <c r="Z30" s="14"/>
      <c r="AA30" s="14"/>
      <c r="AB30" s="14"/>
      <c r="AC30" s="14"/>
      <c r="AD30" s="7"/>
      <c r="AE30" s="7"/>
      <c r="AF30" s="7"/>
      <c r="AG30" s="7"/>
      <c r="AH30" s="7"/>
      <c r="AI30" s="7"/>
      <c r="AJ30" s="7"/>
      <c r="AK30" s="7"/>
      <c r="AL30" s="7"/>
      <c r="AM30" s="7"/>
      <c r="AN30" s="7"/>
      <c r="AO30" s="7"/>
      <c r="AP30" s="7"/>
      <c r="AQ30" s="7"/>
      <c r="AR30" s="7"/>
      <c r="AS30" s="7"/>
      <c r="AT30" s="7"/>
      <c r="AU30" s="7"/>
      <c r="AV30" s="7"/>
      <c r="AW30" s="7"/>
      <c r="AX30" s="7"/>
    </row>
    <row r="32" spans="1:50" s="5" customFormat="1" ht="15.75" x14ac:dyDescent="0.25">
      <c r="A32" s="9" t="s">
        <v>0</v>
      </c>
      <c r="B32" s="12">
        <f>B102</f>
        <v>1.15423243559719</v>
      </c>
      <c r="C32" s="12">
        <f t="shared" ref="C32:G32" si="0">C102</f>
        <v>1.15423243559719</v>
      </c>
      <c r="D32" s="12">
        <f t="shared" si="0"/>
        <v>1.15423243559719</v>
      </c>
      <c r="E32" s="12">
        <f t="shared" si="0"/>
        <v>1.15423243559719</v>
      </c>
      <c r="F32" s="12">
        <f t="shared" si="0"/>
        <v>1.15423243559719</v>
      </c>
      <c r="G32" s="12">
        <f t="shared" si="0"/>
        <v>1.15423243559719</v>
      </c>
      <c r="H32" s="12">
        <f t="shared" ref="H32:AX32" si="1">H102</f>
        <v>1.15423243559719</v>
      </c>
      <c r="I32" s="12">
        <f t="shared" si="1"/>
        <v>1.15423243559719</v>
      </c>
      <c r="J32" s="12">
        <f t="shared" si="1"/>
        <v>1.15423243559719</v>
      </c>
      <c r="K32" s="12">
        <f t="shared" si="1"/>
        <v>1.15423243559719</v>
      </c>
      <c r="L32" s="12">
        <f t="shared" si="1"/>
        <v>1.15423243559719</v>
      </c>
      <c r="M32" s="12">
        <f t="shared" si="1"/>
        <v>1.15423243559719</v>
      </c>
      <c r="N32" s="12">
        <f t="shared" si="1"/>
        <v>1.15423243559719</v>
      </c>
      <c r="O32" s="12">
        <f t="shared" si="1"/>
        <v>1.15423243559719</v>
      </c>
      <c r="P32" s="12">
        <f t="shared" si="1"/>
        <v>1.15423243559719</v>
      </c>
      <c r="Q32" s="12">
        <f t="shared" si="1"/>
        <v>1.15423243559719</v>
      </c>
      <c r="R32" s="12">
        <f t="shared" si="1"/>
        <v>1.15423243559719</v>
      </c>
      <c r="S32" s="12">
        <f t="shared" si="1"/>
        <v>1.15423243559719</v>
      </c>
      <c r="T32" s="12">
        <f t="shared" si="1"/>
        <v>1.15423243559719</v>
      </c>
      <c r="U32" s="12">
        <f t="shared" si="1"/>
        <v>1.15423243559719</v>
      </c>
      <c r="V32" s="12">
        <f t="shared" si="1"/>
        <v>1.15423243559719</v>
      </c>
      <c r="W32" s="12">
        <f t="shared" si="1"/>
        <v>1.15423243559719</v>
      </c>
      <c r="X32" s="12">
        <f t="shared" si="1"/>
        <v>1.15423243559719</v>
      </c>
      <c r="Y32" s="12">
        <f t="shared" si="1"/>
        <v>1.15423243559719</v>
      </c>
      <c r="Z32" s="12">
        <f t="shared" si="1"/>
        <v>1.15423243559719</v>
      </c>
      <c r="AA32" s="12">
        <f t="shared" si="1"/>
        <v>1.15423243559719</v>
      </c>
      <c r="AB32" s="12">
        <f t="shared" si="1"/>
        <v>1.15423243559719</v>
      </c>
      <c r="AC32" s="12">
        <f t="shared" si="1"/>
        <v>1.15423243559719</v>
      </c>
      <c r="AD32" s="12">
        <f t="shared" si="1"/>
        <v>1.15423243559719</v>
      </c>
      <c r="AE32" s="12">
        <f t="shared" si="1"/>
        <v>1.15423243559719</v>
      </c>
      <c r="AF32" s="12">
        <f t="shared" si="1"/>
        <v>1.15423243559719</v>
      </c>
      <c r="AG32" s="12">
        <f t="shared" si="1"/>
        <v>1.15423243559719</v>
      </c>
      <c r="AH32" s="12">
        <f t="shared" si="1"/>
        <v>1.15423243559719</v>
      </c>
      <c r="AI32" s="12">
        <f t="shared" si="1"/>
        <v>1.15423243559719</v>
      </c>
      <c r="AJ32" s="12">
        <f t="shared" si="1"/>
        <v>1.15423243559719</v>
      </c>
      <c r="AK32" s="12">
        <f t="shared" si="1"/>
        <v>1.15423243559719</v>
      </c>
      <c r="AL32" s="12">
        <f t="shared" si="1"/>
        <v>1.15423243559719</v>
      </c>
      <c r="AM32" s="12">
        <f t="shared" si="1"/>
        <v>1.15423243559719</v>
      </c>
      <c r="AN32" s="12">
        <f t="shared" si="1"/>
        <v>1.15423243559719</v>
      </c>
      <c r="AO32" s="12">
        <f t="shared" si="1"/>
        <v>1.15423243559719</v>
      </c>
      <c r="AP32" s="12">
        <f t="shared" si="1"/>
        <v>1.15423243559719</v>
      </c>
      <c r="AQ32" s="12">
        <f t="shared" si="1"/>
        <v>1.15423243559719</v>
      </c>
      <c r="AR32" s="12">
        <f t="shared" si="1"/>
        <v>1.15423243559719</v>
      </c>
      <c r="AS32" s="12">
        <f t="shared" si="1"/>
        <v>1.15423243559719</v>
      </c>
      <c r="AT32" s="12">
        <f t="shared" si="1"/>
        <v>1.15423243559719</v>
      </c>
      <c r="AU32" s="12">
        <f t="shared" si="1"/>
        <v>1.15423243559719</v>
      </c>
      <c r="AV32" s="12">
        <f t="shared" si="1"/>
        <v>1.15423243559719</v>
      </c>
      <c r="AW32" s="12">
        <f t="shared" si="1"/>
        <v>1.15423243559719</v>
      </c>
      <c r="AX32" s="12">
        <f t="shared" si="1"/>
        <v>1.15423243559719</v>
      </c>
    </row>
    <row r="34" spans="2:29" s="10" customFormat="1" x14ac:dyDescent="0.2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2:29" s="10" customFormat="1" x14ac:dyDescent="0.2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2:29" s="10" customFormat="1" x14ac:dyDescent="0.2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2:29" s="10" customFormat="1" x14ac:dyDescent="0.2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2:29" s="10" customFormat="1" x14ac:dyDescent="0.2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2:29" s="10" customFormat="1" x14ac:dyDescent="0.2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2:29" s="10" customFormat="1" x14ac:dyDescent="0.2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2:29" s="10" customFormat="1" x14ac:dyDescent="0.2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2:29" s="10" customFormat="1" x14ac:dyDescent="0.2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2:29" s="10" customFormat="1" x14ac:dyDescent="0.2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2:29" s="10" customFormat="1" x14ac:dyDescent="0.2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2:29" s="10" customFormat="1" x14ac:dyDescent="0.2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2:29" s="10" customFormat="1" x14ac:dyDescent="0.2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2:29" s="10" customFormat="1" x14ac:dyDescent="0.2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2:29" s="10" customFormat="1" x14ac:dyDescent="0.2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2:29" s="10" customFormat="1" x14ac:dyDescent="0.2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2:29" s="10" customFormat="1" x14ac:dyDescent="0.2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2:29" s="10" customFormat="1" x14ac:dyDescent="0.2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2:29" s="10" customFormat="1" x14ac:dyDescent="0.2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2:29" s="10" customFormat="1" x14ac:dyDescent="0.2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2:29" s="10" customFormat="1" x14ac:dyDescent="0.2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2:29" s="10" customFormat="1" x14ac:dyDescent="0.2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2:29" s="10" customFormat="1" x14ac:dyDescent="0.2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2:29" s="10" customFormat="1" x14ac:dyDescent="0.2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2:29" s="10" customFormat="1" x14ac:dyDescent="0.2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2:29" s="10" customFormat="1"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2:29" s="10" customFormat="1"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1" spans="2:29" s="10" customFormat="1"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2:29" s="10" customFormat="1"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2:29" s="10" customFormat="1"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4" spans="2:29" s="10" customFormat="1"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row>
    <row r="65" spans="1:50" s="10" customFormat="1" x14ac:dyDescent="0.2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7" spans="1:50" x14ac:dyDescent="0.25">
      <c r="B67" s="20"/>
      <c r="C67" s="20"/>
    </row>
    <row r="68" spans="1:50" x14ac:dyDescent="0.25">
      <c r="A68" s="1" t="s">
        <v>27</v>
      </c>
      <c r="B68" s="20">
        <f>IF(B11&gt;9,IF(B10&gt;60,IF(B12&gt;15,93.333333,80.666667),IF(B20&gt;2,IF(B17&gt;2,IF(B22&gt;6,67.555556,IF(B22&gt;3,48.5,40)),19.2),IF(B25&gt;2,IF(B11&gt;25,66,56.444444),80.5))),IF(B16&gt;35,IF(B12&gt;0,78.333333,41),IF(B18&gt;2,IF(B12&gt;6,15.333333,IF(B16&gt;4,IF(B22&gt;6,IF(B19&gt;1,52,32),76),24)),IF(B17&gt;1,IF(B12&gt;0,20,IF(B11&gt;1,15.111111,9.25)),IF(B22&gt;3,20.666667,IF(B23&gt;1,IF(B23&gt;2,33.6,21.666667),37))))))</f>
        <v>37</v>
      </c>
      <c r="C68" s="20">
        <f t="shared" ref="C68:AX68" si="2">IF(C11&gt;9,IF(C10&gt;60,IF(C12&gt;15,93.333333,80.666667),IF(C20&gt;2,IF(C17&gt;2,IF(C22&gt;6,67.555556,IF(C22&gt;3,48.5,40)),19.2),IF(C25&gt;2,IF(C11&gt;25,66,56.444444),80.5))),IF(C16&gt;35,IF(C12&gt;0,78.333333,41),IF(C18&gt;2,IF(C12&gt;6,15.333333,IF(C16&gt;4,IF(C22&gt;6,IF(C19&gt;1,52,32),76),24)),IF(C17&gt;1,IF(C12&gt;0,20,IF(C11&gt;1,15.111111,9.25)),IF(C22&gt;3,20.666667,IF(C23&gt;1,IF(C23&gt;2,33.6,21.666667),37))))))</f>
        <v>37</v>
      </c>
      <c r="D68" s="13">
        <f t="shared" si="2"/>
        <v>37</v>
      </c>
      <c r="E68" s="13">
        <f t="shared" si="2"/>
        <v>37</v>
      </c>
      <c r="F68" s="13">
        <f t="shared" si="2"/>
        <v>37</v>
      </c>
      <c r="G68" s="13">
        <f t="shared" si="2"/>
        <v>37</v>
      </c>
      <c r="H68" s="13">
        <f t="shared" si="2"/>
        <v>37</v>
      </c>
      <c r="I68" s="13">
        <f t="shared" si="2"/>
        <v>37</v>
      </c>
      <c r="J68" s="13">
        <f t="shared" si="2"/>
        <v>37</v>
      </c>
      <c r="K68" s="13">
        <f t="shared" si="2"/>
        <v>37</v>
      </c>
      <c r="L68" s="13">
        <f t="shared" si="2"/>
        <v>37</v>
      </c>
      <c r="M68" s="13">
        <f t="shared" si="2"/>
        <v>37</v>
      </c>
      <c r="N68" s="13">
        <f t="shared" si="2"/>
        <v>37</v>
      </c>
      <c r="O68" s="13">
        <f t="shared" si="2"/>
        <v>37</v>
      </c>
      <c r="P68" s="13">
        <f t="shared" si="2"/>
        <v>37</v>
      </c>
      <c r="Q68" s="13">
        <f t="shared" si="2"/>
        <v>37</v>
      </c>
      <c r="R68" s="13">
        <f t="shared" si="2"/>
        <v>37</v>
      </c>
      <c r="S68" s="13">
        <f t="shared" si="2"/>
        <v>37</v>
      </c>
      <c r="T68" s="13">
        <f t="shared" si="2"/>
        <v>37</v>
      </c>
      <c r="U68" s="13">
        <f t="shared" si="2"/>
        <v>37</v>
      </c>
      <c r="V68" s="13">
        <f t="shared" si="2"/>
        <v>37</v>
      </c>
      <c r="W68" s="13">
        <f t="shared" si="2"/>
        <v>37</v>
      </c>
      <c r="X68" s="13">
        <f t="shared" si="2"/>
        <v>37</v>
      </c>
      <c r="Y68" s="13">
        <f t="shared" si="2"/>
        <v>37</v>
      </c>
      <c r="Z68" s="13">
        <f t="shared" si="2"/>
        <v>37</v>
      </c>
      <c r="AA68" s="13">
        <f t="shared" si="2"/>
        <v>37</v>
      </c>
      <c r="AB68" s="13">
        <f t="shared" si="2"/>
        <v>37</v>
      </c>
      <c r="AC68" s="13">
        <f t="shared" si="2"/>
        <v>37</v>
      </c>
      <c r="AD68" s="13">
        <f t="shared" si="2"/>
        <v>37</v>
      </c>
      <c r="AE68" s="13">
        <f t="shared" si="2"/>
        <v>37</v>
      </c>
      <c r="AF68" s="13">
        <f t="shared" si="2"/>
        <v>37</v>
      </c>
      <c r="AG68" s="13">
        <f t="shared" si="2"/>
        <v>37</v>
      </c>
      <c r="AH68" s="13">
        <f t="shared" si="2"/>
        <v>37</v>
      </c>
      <c r="AI68" s="13">
        <f t="shared" si="2"/>
        <v>37</v>
      </c>
      <c r="AJ68" s="13">
        <f t="shared" si="2"/>
        <v>37</v>
      </c>
      <c r="AK68" s="13">
        <f t="shared" si="2"/>
        <v>37</v>
      </c>
      <c r="AL68" s="13">
        <f t="shared" si="2"/>
        <v>37</v>
      </c>
      <c r="AM68" s="13">
        <f t="shared" si="2"/>
        <v>37</v>
      </c>
      <c r="AN68" s="13">
        <f t="shared" si="2"/>
        <v>37</v>
      </c>
      <c r="AO68" s="13">
        <f t="shared" si="2"/>
        <v>37</v>
      </c>
      <c r="AP68" s="13">
        <f t="shared" si="2"/>
        <v>37</v>
      </c>
      <c r="AQ68" s="13">
        <f t="shared" si="2"/>
        <v>37</v>
      </c>
      <c r="AR68" s="13">
        <f t="shared" si="2"/>
        <v>37</v>
      </c>
      <c r="AS68" s="13">
        <f t="shared" si="2"/>
        <v>37</v>
      </c>
      <c r="AT68" s="13">
        <f t="shared" si="2"/>
        <v>37</v>
      </c>
      <c r="AU68" s="13">
        <f t="shared" si="2"/>
        <v>37</v>
      </c>
      <c r="AV68" s="13">
        <f t="shared" si="2"/>
        <v>37</v>
      </c>
      <c r="AW68" s="13">
        <f t="shared" si="2"/>
        <v>37</v>
      </c>
      <c r="AX68" s="13">
        <f t="shared" si="2"/>
        <v>37</v>
      </c>
    </row>
    <row r="69" spans="1:50" x14ac:dyDescent="0.25">
      <c r="A69" s="1" t="s">
        <v>28</v>
      </c>
      <c r="B69" s="20">
        <f>IF(B12&gt;7,IF(B19&gt;1,IF(B18&gt;5,97.142857,92.105263),IF(B16&gt;2,50.8,IF(B23&gt;3,52,67.8))),IF(B11&gt;9,IF(B20&gt;0,IF(B23&gt;3,IF(B10&gt;35,70.833333,IF(B17&gt;2,63.25,47.857143)),IF(B17&gt;1,19.142857,46.8)),IF(B13&gt;0,77,80)),IF(B22&gt;1,IF(B18&gt;6,61.666667,IF(B20&gt;3,IF(B11&gt;5,15,18.8),IF(B11&gt;0,IF(B13&gt;0,IF(B23&gt;2,49.5,IF(B19&gt;0,28.333333,36)),IF(B18&gt;1,42,64.285714)),25))),2.625)))</f>
        <v>2.625</v>
      </c>
      <c r="C69" s="20">
        <f t="shared" ref="C69:AX69" si="3">IF(C12&gt;7,IF(C19&gt;1,IF(C18&gt;5,97.142857,92.105263),IF(C16&gt;2,50.8,IF(C23&gt;3,52,67.8))),IF(C11&gt;9,IF(C20&gt;0,IF(C23&gt;3,IF(C10&gt;35,70.833333,IF(C17&gt;2,63.25,47.857143)),IF(C17&gt;1,19.142857,46.8)),IF(C13&gt;0,77,80)),IF(C22&gt;1,IF(C18&gt;6,61.666667,IF(C20&gt;3,IF(C11&gt;5,15,18.8),IF(C11&gt;0,IF(C13&gt;0,IF(C23&gt;2,49.5,IF(C19&gt;0,28.333333,36)),IF(C18&gt;1,42,64.285714)),25))),2.625)))</f>
        <v>2.625</v>
      </c>
      <c r="D69" s="13">
        <f t="shared" si="3"/>
        <v>2.625</v>
      </c>
      <c r="E69" s="13">
        <f t="shared" si="3"/>
        <v>2.625</v>
      </c>
      <c r="F69" s="13">
        <f t="shared" si="3"/>
        <v>2.625</v>
      </c>
      <c r="G69" s="13">
        <f t="shared" si="3"/>
        <v>2.625</v>
      </c>
      <c r="H69" s="13">
        <f t="shared" si="3"/>
        <v>2.625</v>
      </c>
      <c r="I69" s="13">
        <f t="shared" si="3"/>
        <v>2.625</v>
      </c>
      <c r="J69" s="13">
        <f t="shared" si="3"/>
        <v>2.625</v>
      </c>
      <c r="K69" s="13">
        <f t="shared" si="3"/>
        <v>2.625</v>
      </c>
      <c r="L69" s="13">
        <f t="shared" si="3"/>
        <v>2.625</v>
      </c>
      <c r="M69" s="13">
        <f t="shared" si="3"/>
        <v>2.625</v>
      </c>
      <c r="N69" s="13">
        <f t="shared" si="3"/>
        <v>2.625</v>
      </c>
      <c r="O69" s="13">
        <f t="shared" si="3"/>
        <v>2.625</v>
      </c>
      <c r="P69" s="13">
        <f t="shared" si="3"/>
        <v>2.625</v>
      </c>
      <c r="Q69" s="13">
        <f t="shared" si="3"/>
        <v>2.625</v>
      </c>
      <c r="R69" s="13">
        <f t="shared" si="3"/>
        <v>2.625</v>
      </c>
      <c r="S69" s="13">
        <f t="shared" si="3"/>
        <v>2.625</v>
      </c>
      <c r="T69" s="13">
        <f t="shared" si="3"/>
        <v>2.625</v>
      </c>
      <c r="U69" s="13">
        <f t="shared" si="3"/>
        <v>2.625</v>
      </c>
      <c r="V69" s="13">
        <f t="shared" si="3"/>
        <v>2.625</v>
      </c>
      <c r="W69" s="13">
        <f t="shared" si="3"/>
        <v>2.625</v>
      </c>
      <c r="X69" s="13">
        <f t="shared" si="3"/>
        <v>2.625</v>
      </c>
      <c r="Y69" s="13">
        <f t="shared" si="3"/>
        <v>2.625</v>
      </c>
      <c r="Z69" s="13">
        <f t="shared" si="3"/>
        <v>2.625</v>
      </c>
      <c r="AA69" s="13">
        <f t="shared" si="3"/>
        <v>2.625</v>
      </c>
      <c r="AB69" s="13">
        <f t="shared" si="3"/>
        <v>2.625</v>
      </c>
      <c r="AC69" s="13">
        <f t="shared" si="3"/>
        <v>2.625</v>
      </c>
      <c r="AD69" s="13">
        <f t="shared" si="3"/>
        <v>2.625</v>
      </c>
      <c r="AE69" s="13">
        <f t="shared" si="3"/>
        <v>2.625</v>
      </c>
      <c r="AF69" s="13">
        <f t="shared" si="3"/>
        <v>2.625</v>
      </c>
      <c r="AG69" s="13">
        <f t="shared" si="3"/>
        <v>2.625</v>
      </c>
      <c r="AH69" s="13">
        <f t="shared" si="3"/>
        <v>2.625</v>
      </c>
      <c r="AI69" s="13">
        <f t="shared" si="3"/>
        <v>2.625</v>
      </c>
      <c r="AJ69" s="13">
        <f t="shared" si="3"/>
        <v>2.625</v>
      </c>
      <c r="AK69" s="13">
        <f t="shared" si="3"/>
        <v>2.625</v>
      </c>
      <c r="AL69" s="13">
        <f t="shared" si="3"/>
        <v>2.625</v>
      </c>
      <c r="AM69" s="13">
        <f t="shared" si="3"/>
        <v>2.625</v>
      </c>
      <c r="AN69" s="13">
        <f t="shared" si="3"/>
        <v>2.625</v>
      </c>
      <c r="AO69" s="13">
        <f t="shared" si="3"/>
        <v>2.625</v>
      </c>
      <c r="AP69" s="13">
        <f t="shared" si="3"/>
        <v>2.625</v>
      </c>
      <c r="AQ69" s="13">
        <f t="shared" si="3"/>
        <v>2.625</v>
      </c>
      <c r="AR69" s="13">
        <f t="shared" si="3"/>
        <v>2.625</v>
      </c>
      <c r="AS69" s="13">
        <f t="shared" si="3"/>
        <v>2.625</v>
      </c>
      <c r="AT69" s="13">
        <f t="shared" si="3"/>
        <v>2.625</v>
      </c>
      <c r="AU69" s="13">
        <f t="shared" si="3"/>
        <v>2.625</v>
      </c>
      <c r="AV69" s="13">
        <f t="shared" si="3"/>
        <v>2.625</v>
      </c>
      <c r="AW69" s="13">
        <f t="shared" si="3"/>
        <v>2.625</v>
      </c>
      <c r="AX69" s="13">
        <f t="shared" si="3"/>
        <v>2.625</v>
      </c>
    </row>
    <row r="70" spans="1:50" x14ac:dyDescent="0.25">
      <c r="A70" s="1" t="s">
        <v>29</v>
      </c>
      <c r="B70" s="20">
        <f>IF(B10&gt;40,IF(B10&gt;55,IF(B14&gt;1,75,100),IF(B21&gt;1,IF(B11&gt;25,70,IF(B16&gt;35,37.5,IF(B21&gt;3,44.125,54.166667))),IF(B16&gt;15,70,68))),IF(B13&gt;0,IF(B18&gt;1,IF(B23&gt;4,40.714286,IF(B21&gt;4,47.5,85)),IF(B14&gt;0,20.571429,45.375)),IF(B17&gt;5,47.8,IF(B14&gt;0,39.285714,IF(B12&gt;4,29,IF(B11&gt;1,2,IF(B17&gt;0,IF(B20&gt;1,13,24.666667),IF(B12&gt;0,10.6,6.5))))))))</f>
        <v>6.5</v>
      </c>
      <c r="C70" s="20">
        <f t="shared" ref="C70:AX70" si="4">IF(C10&gt;40,IF(C10&gt;55,IF(C14&gt;1,75,100),IF(C21&gt;1,IF(C11&gt;25,70,IF(C16&gt;35,37.5,IF(C21&gt;3,44.125,54.166667))),IF(C16&gt;15,70,68))),IF(C13&gt;0,IF(C18&gt;1,IF(C23&gt;4,40.714286,IF(C21&gt;4,47.5,85)),IF(C14&gt;0,20.571429,45.375)),IF(C17&gt;5,47.8,IF(C14&gt;0,39.285714,IF(C12&gt;4,29,IF(C11&gt;1,2,IF(C17&gt;0,IF(C20&gt;1,13,24.666667),IF(C12&gt;0,10.6,6.5))))))))</f>
        <v>6.5</v>
      </c>
      <c r="D70" s="13">
        <f t="shared" si="4"/>
        <v>6.5</v>
      </c>
      <c r="E70" s="13">
        <f t="shared" si="4"/>
        <v>6.5</v>
      </c>
      <c r="F70" s="13">
        <f t="shared" si="4"/>
        <v>6.5</v>
      </c>
      <c r="G70" s="13">
        <f t="shared" si="4"/>
        <v>6.5</v>
      </c>
      <c r="H70" s="13">
        <f t="shared" si="4"/>
        <v>6.5</v>
      </c>
      <c r="I70" s="13">
        <f t="shared" si="4"/>
        <v>6.5</v>
      </c>
      <c r="J70" s="13">
        <f t="shared" si="4"/>
        <v>6.5</v>
      </c>
      <c r="K70" s="13">
        <f t="shared" si="4"/>
        <v>6.5</v>
      </c>
      <c r="L70" s="13">
        <f t="shared" si="4"/>
        <v>6.5</v>
      </c>
      <c r="M70" s="13">
        <f t="shared" si="4"/>
        <v>6.5</v>
      </c>
      <c r="N70" s="13">
        <f t="shared" si="4"/>
        <v>6.5</v>
      </c>
      <c r="O70" s="13">
        <f t="shared" si="4"/>
        <v>6.5</v>
      </c>
      <c r="P70" s="13">
        <f t="shared" si="4"/>
        <v>6.5</v>
      </c>
      <c r="Q70" s="13">
        <f t="shared" si="4"/>
        <v>6.5</v>
      </c>
      <c r="R70" s="13">
        <f t="shared" si="4"/>
        <v>6.5</v>
      </c>
      <c r="S70" s="13">
        <f t="shared" si="4"/>
        <v>6.5</v>
      </c>
      <c r="T70" s="13">
        <f t="shared" si="4"/>
        <v>6.5</v>
      </c>
      <c r="U70" s="13">
        <f t="shared" si="4"/>
        <v>6.5</v>
      </c>
      <c r="V70" s="13">
        <f t="shared" si="4"/>
        <v>6.5</v>
      </c>
      <c r="W70" s="13">
        <f t="shared" si="4"/>
        <v>6.5</v>
      </c>
      <c r="X70" s="13">
        <f t="shared" si="4"/>
        <v>6.5</v>
      </c>
      <c r="Y70" s="13">
        <f t="shared" si="4"/>
        <v>6.5</v>
      </c>
      <c r="Z70" s="13">
        <f t="shared" si="4"/>
        <v>6.5</v>
      </c>
      <c r="AA70" s="13">
        <f t="shared" si="4"/>
        <v>6.5</v>
      </c>
      <c r="AB70" s="13">
        <f t="shared" si="4"/>
        <v>6.5</v>
      </c>
      <c r="AC70" s="13">
        <f t="shared" si="4"/>
        <v>6.5</v>
      </c>
      <c r="AD70" s="13">
        <f t="shared" si="4"/>
        <v>6.5</v>
      </c>
      <c r="AE70" s="13">
        <f t="shared" si="4"/>
        <v>6.5</v>
      </c>
      <c r="AF70" s="13">
        <f t="shared" si="4"/>
        <v>6.5</v>
      </c>
      <c r="AG70" s="13">
        <f t="shared" si="4"/>
        <v>6.5</v>
      </c>
      <c r="AH70" s="13">
        <f t="shared" si="4"/>
        <v>6.5</v>
      </c>
      <c r="AI70" s="13">
        <f t="shared" si="4"/>
        <v>6.5</v>
      </c>
      <c r="AJ70" s="13">
        <f t="shared" si="4"/>
        <v>6.5</v>
      </c>
      <c r="AK70" s="13">
        <f t="shared" si="4"/>
        <v>6.5</v>
      </c>
      <c r="AL70" s="13">
        <f t="shared" si="4"/>
        <v>6.5</v>
      </c>
      <c r="AM70" s="13">
        <f t="shared" si="4"/>
        <v>6.5</v>
      </c>
      <c r="AN70" s="13">
        <f t="shared" si="4"/>
        <v>6.5</v>
      </c>
      <c r="AO70" s="13">
        <f t="shared" si="4"/>
        <v>6.5</v>
      </c>
      <c r="AP70" s="13">
        <f t="shared" si="4"/>
        <v>6.5</v>
      </c>
      <c r="AQ70" s="13">
        <f t="shared" si="4"/>
        <v>6.5</v>
      </c>
      <c r="AR70" s="13">
        <f t="shared" si="4"/>
        <v>6.5</v>
      </c>
      <c r="AS70" s="13">
        <f t="shared" si="4"/>
        <v>6.5</v>
      </c>
      <c r="AT70" s="13">
        <f t="shared" si="4"/>
        <v>6.5</v>
      </c>
      <c r="AU70" s="13">
        <f t="shared" si="4"/>
        <v>6.5</v>
      </c>
      <c r="AV70" s="13">
        <f t="shared" si="4"/>
        <v>6.5</v>
      </c>
      <c r="AW70" s="13">
        <f t="shared" si="4"/>
        <v>6.5</v>
      </c>
      <c r="AX70" s="13">
        <f t="shared" si="4"/>
        <v>6.5</v>
      </c>
    </row>
    <row r="71" spans="1:50" x14ac:dyDescent="0.25">
      <c r="A71" s="1" t="s">
        <v>30</v>
      </c>
      <c r="B71" s="20">
        <f>IF(B10&gt;30,IF(B12&gt;0,IF(B10&gt;55,IF(B18&gt;5,100,IF(B11&gt;15,85.952381,84.571429)),IF(B16&gt;5,IF(B21&gt;8,60,83.75),54.444444)),IF(B17&gt;3,30.555556,IF(B23&gt;4,41.111111,IF(B21&gt;1,68.125,79.166667)))),IF(B16&gt;5,IF(B23&gt;1,IF(B23&gt;3,38.285714,51),25.833333),IF(B14&gt;0,25.555556,IF(B10&gt;20,21.8,IF(B10&gt;6,IF(B25&gt;0,10.333333,8.4),IF(B18&gt;0,5,3.6))))))</f>
        <v>3.6</v>
      </c>
      <c r="C71" s="20">
        <f t="shared" ref="C71:AX71" si="5">IF(C10&gt;30,IF(C12&gt;0,IF(C10&gt;55,IF(C18&gt;5,100,IF(C11&gt;15,85.952381,84.571429)),IF(C16&gt;5,IF(C21&gt;8,60,83.75),54.444444)),IF(C17&gt;3,30.555556,IF(C23&gt;4,41.111111,IF(C21&gt;1,68.125,79.166667)))),IF(C16&gt;5,IF(C23&gt;1,IF(C23&gt;3,38.285714,51),25.833333),IF(C14&gt;0,25.555556,IF(C10&gt;20,21.8,IF(C10&gt;6,IF(C25&gt;0,10.333333,8.4),IF(C18&gt;0,5,3.6))))))</f>
        <v>3.6</v>
      </c>
      <c r="D71" s="13">
        <f t="shared" si="5"/>
        <v>3.6</v>
      </c>
      <c r="E71" s="13">
        <f t="shared" si="5"/>
        <v>3.6</v>
      </c>
      <c r="F71" s="13">
        <f t="shared" si="5"/>
        <v>3.6</v>
      </c>
      <c r="G71" s="13">
        <f t="shared" si="5"/>
        <v>3.6</v>
      </c>
      <c r="H71" s="13">
        <f t="shared" si="5"/>
        <v>3.6</v>
      </c>
      <c r="I71" s="13">
        <f t="shared" si="5"/>
        <v>3.6</v>
      </c>
      <c r="J71" s="13">
        <f t="shared" si="5"/>
        <v>3.6</v>
      </c>
      <c r="K71" s="13">
        <f t="shared" si="5"/>
        <v>3.6</v>
      </c>
      <c r="L71" s="13">
        <f t="shared" si="5"/>
        <v>3.6</v>
      </c>
      <c r="M71" s="13">
        <f t="shared" si="5"/>
        <v>3.6</v>
      </c>
      <c r="N71" s="13">
        <f t="shared" si="5"/>
        <v>3.6</v>
      </c>
      <c r="O71" s="13">
        <f t="shared" si="5"/>
        <v>3.6</v>
      </c>
      <c r="P71" s="13">
        <f t="shared" si="5"/>
        <v>3.6</v>
      </c>
      <c r="Q71" s="13">
        <f t="shared" si="5"/>
        <v>3.6</v>
      </c>
      <c r="R71" s="13">
        <f t="shared" si="5"/>
        <v>3.6</v>
      </c>
      <c r="S71" s="13">
        <f t="shared" si="5"/>
        <v>3.6</v>
      </c>
      <c r="T71" s="13">
        <f t="shared" si="5"/>
        <v>3.6</v>
      </c>
      <c r="U71" s="13">
        <f t="shared" si="5"/>
        <v>3.6</v>
      </c>
      <c r="V71" s="13">
        <f t="shared" si="5"/>
        <v>3.6</v>
      </c>
      <c r="W71" s="13">
        <f t="shared" si="5"/>
        <v>3.6</v>
      </c>
      <c r="X71" s="13">
        <f t="shared" si="5"/>
        <v>3.6</v>
      </c>
      <c r="Y71" s="13">
        <f t="shared" si="5"/>
        <v>3.6</v>
      </c>
      <c r="Z71" s="13">
        <f t="shared" si="5"/>
        <v>3.6</v>
      </c>
      <c r="AA71" s="13">
        <f t="shared" si="5"/>
        <v>3.6</v>
      </c>
      <c r="AB71" s="13">
        <f t="shared" si="5"/>
        <v>3.6</v>
      </c>
      <c r="AC71" s="13">
        <f t="shared" si="5"/>
        <v>3.6</v>
      </c>
      <c r="AD71" s="13">
        <f t="shared" si="5"/>
        <v>3.6</v>
      </c>
      <c r="AE71" s="13">
        <f t="shared" si="5"/>
        <v>3.6</v>
      </c>
      <c r="AF71" s="13">
        <f t="shared" si="5"/>
        <v>3.6</v>
      </c>
      <c r="AG71" s="13">
        <f t="shared" si="5"/>
        <v>3.6</v>
      </c>
      <c r="AH71" s="13">
        <f t="shared" si="5"/>
        <v>3.6</v>
      </c>
      <c r="AI71" s="13">
        <f t="shared" si="5"/>
        <v>3.6</v>
      </c>
      <c r="AJ71" s="13">
        <f t="shared" si="5"/>
        <v>3.6</v>
      </c>
      <c r="AK71" s="13">
        <f t="shared" si="5"/>
        <v>3.6</v>
      </c>
      <c r="AL71" s="13">
        <f t="shared" si="5"/>
        <v>3.6</v>
      </c>
      <c r="AM71" s="13">
        <f t="shared" si="5"/>
        <v>3.6</v>
      </c>
      <c r="AN71" s="13">
        <f t="shared" si="5"/>
        <v>3.6</v>
      </c>
      <c r="AO71" s="13">
        <f t="shared" si="5"/>
        <v>3.6</v>
      </c>
      <c r="AP71" s="13">
        <f t="shared" si="5"/>
        <v>3.6</v>
      </c>
      <c r="AQ71" s="13">
        <f t="shared" si="5"/>
        <v>3.6</v>
      </c>
      <c r="AR71" s="13">
        <f t="shared" si="5"/>
        <v>3.6</v>
      </c>
      <c r="AS71" s="13">
        <f t="shared" si="5"/>
        <v>3.6</v>
      </c>
      <c r="AT71" s="13">
        <f t="shared" si="5"/>
        <v>3.6</v>
      </c>
      <c r="AU71" s="13">
        <f t="shared" si="5"/>
        <v>3.6</v>
      </c>
      <c r="AV71" s="13">
        <f t="shared" si="5"/>
        <v>3.6</v>
      </c>
      <c r="AW71" s="13">
        <f t="shared" si="5"/>
        <v>3.6</v>
      </c>
      <c r="AX71" s="13">
        <f t="shared" si="5"/>
        <v>3.6</v>
      </c>
    </row>
    <row r="72" spans="1:50" x14ac:dyDescent="0.25">
      <c r="A72" s="1" t="s">
        <v>31</v>
      </c>
      <c r="B72" s="20">
        <f>IF(B10&gt;30,IF(B11&gt;5,IF(B10&gt;40,IF(B11&gt;25,IF(B13&gt;5,100,92.409091),IF(B18&gt;5,90,81.25)),IF(B17&gt;2,79.166667,52.777778)),IF(B10&gt;40,IF(B22&gt;4,IF(B23&gt;3,IF(B12&gt;1,52,35),73),IF(B13&gt;0,20,35)),89)),IF(B12&gt;5,57.777778,IF(B11&gt;3,IF(B16&gt;5,IF(B12&gt;4,32.333333,35.714286),IF(B21&gt;4,20,27.857143)),IF(B16&gt;1,IF(B22&gt;2,13,29.833333),6.333333))))</f>
        <v>6.3333329999999997</v>
      </c>
      <c r="C72" s="20">
        <f t="shared" ref="C72:AX72" si="6">IF(C10&gt;30,IF(C11&gt;5,IF(C10&gt;40,IF(C11&gt;25,IF(C13&gt;5,100,92.409091),IF(C18&gt;5,90,81.25)),IF(C17&gt;2,79.166667,52.777778)),IF(C10&gt;40,IF(C22&gt;4,IF(C23&gt;3,IF(C12&gt;1,52,35),73),IF(C13&gt;0,20,35)),89)),IF(C12&gt;5,57.777778,IF(C11&gt;3,IF(C16&gt;5,IF(C12&gt;4,32.333333,35.714286),IF(C21&gt;4,20,27.857143)),IF(C16&gt;1,IF(C22&gt;2,13,29.833333),6.333333))))</f>
        <v>6.3333329999999997</v>
      </c>
      <c r="D72" s="13">
        <f t="shared" si="6"/>
        <v>6.3333329999999997</v>
      </c>
      <c r="E72" s="13">
        <f t="shared" si="6"/>
        <v>6.3333329999999997</v>
      </c>
      <c r="F72" s="13">
        <f t="shared" si="6"/>
        <v>6.3333329999999997</v>
      </c>
      <c r="G72" s="13">
        <f t="shared" si="6"/>
        <v>6.3333329999999997</v>
      </c>
      <c r="H72" s="13">
        <f t="shared" si="6"/>
        <v>6.3333329999999997</v>
      </c>
      <c r="I72" s="13">
        <f t="shared" si="6"/>
        <v>6.3333329999999997</v>
      </c>
      <c r="J72" s="13">
        <f t="shared" si="6"/>
        <v>6.3333329999999997</v>
      </c>
      <c r="K72" s="13">
        <f t="shared" si="6"/>
        <v>6.3333329999999997</v>
      </c>
      <c r="L72" s="13">
        <f t="shared" si="6"/>
        <v>6.3333329999999997</v>
      </c>
      <c r="M72" s="13">
        <f t="shared" si="6"/>
        <v>6.3333329999999997</v>
      </c>
      <c r="N72" s="13">
        <f t="shared" si="6"/>
        <v>6.3333329999999997</v>
      </c>
      <c r="O72" s="13">
        <f t="shared" si="6"/>
        <v>6.3333329999999997</v>
      </c>
      <c r="P72" s="13">
        <f t="shared" si="6"/>
        <v>6.3333329999999997</v>
      </c>
      <c r="Q72" s="13">
        <f t="shared" si="6"/>
        <v>6.3333329999999997</v>
      </c>
      <c r="R72" s="13">
        <f t="shared" si="6"/>
        <v>6.3333329999999997</v>
      </c>
      <c r="S72" s="13">
        <f t="shared" si="6"/>
        <v>6.3333329999999997</v>
      </c>
      <c r="T72" s="13">
        <f t="shared" si="6"/>
        <v>6.3333329999999997</v>
      </c>
      <c r="U72" s="13">
        <f t="shared" si="6"/>
        <v>6.3333329999999997</v>
      </c>
      <c r="V72" s="13">
        <f t="shared" si="6"/>
        <v>6.3333329999999997</v>
      </c>
      <c r="W72" s="13">
        <f t="shared" si="6"/>
        <v>6.3333329999999997</v>
      </c>
      <c r="X72" s="13">
        <f t="shared" si="6"/>
        <v>6.3333329999999997</v>
      </c>
      <c r="Y72" s="13">
        <f t="shared" si="6"/>
        <v>6.3333329999999997</v>
      </c>
      <c r="Z72" s="13">
        <f t="shared" si="6"/>
        <v>6.3333329999999997</v>
      </c>
      <c r="AA72" s="13">
        <f t="shared" si="6"/>
        <v>6.3333329999999997</v>
      </c>
      <c r="AB72" s="13">
        <f t="shared" si="6"/>
        <v>6.3333329999999997</v>
      </c>
      <c r="AC72" s="13">
        <f t="shared" si="6"/>
        <v>6.3333329999999997</v>
      </c>
      <c r="AD72" s="13">
        <f t="shared" si="6"/>
        <v>6.3333329999999997</v>
      </c>
      <c r="AE72" s="13">
        <f t="shared" si="6"/>
        <v>6.3333329999999997</v>
      </c>
      <c r="AF72" s="13">
        <f t="shared" si="6"/>
        <v>6.3333329999999997</v>
      </c>
      <c r="AG72" s="13">
        <f t="shared" si="6"/>
        <v>6.3333329999999997</v>
      </c>
      <c r="AH72" s="13">
        <f t="shared" si="6"/>
        <v>6.3333329999999997</v>
      </c>
      <c r="AI72" s="13">
        <f t="shared" si="6"/>
        <v>6.3333329999999997</v>
      </c>
      <c r="AJ72" s="13">
        <f t="shared" si="6"/>
        <v>6.3333329999999997</v>
      </c>
      <c r="AK72" s="13">
        <f t="shared" si="6"/>
        <v>6.3333329999999997</v>
      </c>
      <c r="AL72" s="13">
        <f t="shared" si="6"/>
        <v>6.3333329999999997</v>
      </c>
      <c r="AM72" s="13">
        <f t="shared" si="6"/>
        <v>6.3333329999999997</v>
      </c>
      <c r="AN72" s="13">
        <f t="shared" si="6"/>
        <v>6.3333329999999997</v>
      </c>
      <c r="AO72" s="13">
        <f t="shared" si="6"/>
        <v>6.3333329999999997</v>
      </c>
      <c r="AP72" s="13">
        <f t="shared" si="6"/>
        <v>6.3333329999999997</v>
      </c>
      <c r="AQ72" s="13">
        <f t="shared" si="6"/>
        <v>6.3333329999999997</v>
      </c>
      <c r="AR72" s="13">
        <f t="shared" si="6"/>
        <v>6.3333329999999997</v>
      </c>
      <c r="AS72" s="13">
        <f t="shared" si="6"/>
        <v>6.3333329999999997</v>
      </c>
      <c r="AT72" s="13">
        <f t="shared" si="6"/>
        <v>6.3333329999999997</v>
      </c>
      <c r="AU72" s="13">
        <f t="shared" si="6"/>
        <v>6.3333329999999997</v>
      </c>
      <c r="AV72" s="13">
        <f t="shared" si="6"/>
        <v>6.3333329999999997</v>
      </c>
      <c r="AW72" s="13">
        <f t="shared" si="6"/>
        <v>6.3333329999999997</v>
      </c>
      <c r="AX72" s="13">
        <f t="shared" si="6"/>
        <v>6.3333329999999997</v>
      </c>
    </row>
    <row r="73" spans="1:50" x14ac:dyDescent="0.25">
      <c r="A73" s="1" t="s">
        <v>32</v>
      </c>
      <c r="B73" s="20">
        <f>IF(B11&gt;20,IF(B13&gt;10,57.5,IF(B11&gt;35,100,IF(B17&gt;1,82,90.714286))),IF(B16&gt;8,IF(B25&gt;2,IF(B13&gt;0,12.6,37),IF(B14&gt;0,IF(B12&gt;0,IF(B10&gt;45,IF(B21&gt;3,85.4,67.142857),47),90),IF(B23&gt;3,43.333333,33))),IF(B18&gt;1,IF(B23&gt;3,IF(B12&gt;1,39,22.857143),61.5),IF(B20&gt;2,IF(B17&gt;1,25.714286,IF(B12&gt;1,23.2,17.6)),IF(B21&gt;1,13,IF(B25&gt;0,6,4.4))))))</f>
        <v>4.4000000000000004</v>
      </c>
      <c r="C73" s="20">
        <f t="shared" ref="C73:AX73" si="7">IF(C11&gt;20,IF(C13&gt;10,57.5,IF(C11&gt;35,100,IF(C17&gt;1,82,90.714286))),IF(C16&gt;8,IF(C25&gt;2,IF(C13&gt;0,12.6,37),IF(C14&gt;0,IF(C12&gt;0,IF(C10&gt;45,IF(C21&gt;3,85.4,67.142857),47),90),IF(C23&gt;3,43.333333,33))),IF(C18&gt;1,IF(C23&gt;3,IF(C12&gt;1,39,22.857143),61.5),IF(C20&gt;2,IF(C17&gt;1,25.714286,IF(C12&gt;1,23.2,17.6)),IF(C21&gt;1,13,IF(C25&gt;0,6,4.4))))))</f>
        <v>4.4000000000000004</v>
      </c>
      <c r="D73" s="13">
        <f t="shared" si="7"/>
        <v>4.4000000000000004</v>
      </c>
      <c r="E73" s="13">
        <f t="shared" si="7"/>
        <v>4.4000000000000004</v>
      </c>
      <c r="F73" s="13">
        <f t="shared" si="7"/>
        <v>4.4000000000000004</v>
      </c>
      <c r="G73" s="13">
        <f t="shared" si="7"/>
        <v>4.4000000000000004</v>
      </c>
      <c r="H73" s="13">
        <f t="shared" si="7"/>
        <v>4.4000000000000004</v>
      </c>
      <c r="I73" s="13">
        <f t="shared" si="7"/>
        <v>4.4000000000000004</v>
      </c>
      <c r="J73" s="13">
        <f t="shared" si="7"/>
        <v>4.4000000000000004</v>
      </c>
      <c r="K73" s="13">
        <f t="shared" si="7"/>
        <v>4.4000000000000004</v>
      </c>
      <c r="L73" s="13">
        <f t="shared" si="7"/>
        <v>4.4000000000000004</v>
      </c>
      <c r="M73" s="13">
        <f t="shared" si="7"/>
        <v>4.4000000000000004</v>
      </c>
      <c r="N73" s="13">
        <f t="shared" si="7"/>
        <v>4.4000000000000004</v>
      </c>
      <c r="O73" s="13">
        <f t="shared" si="7"/>
        <v>4.4000000000000004</v>
      </c>
      <c r="P73" s="13">
        <f t="shared" si="7"/>
        <v>4.4000000000000004</v>
      </c>
      <c r="Q73" s="13">
        <f t="shared" si="7"/>
        <v>4.4000000000000004</v>
      </c>
      <c r="R73" s="13">
        <f t="shared" si="7"/>
        <v>4.4000000000000004</v>
      </c>
      <c r="S73" s="13">
        <f t="shared" si="7"/>
        <v>4.4000000000000004</v>
      </c>
      <c r="T73" s="13">
        <f t="shared" si="7"/>
        <v>4.4000000000000004</v>
      </c>
      <c r="U73" s="13">
        <f t="shared" si="7"/>
        <v>4.4000000000000004</v>
      </c>
      <c r="V73" s="13">
        <f t="shared" si="7"/>
        <v>4.4000000000000004</v>
      </c>
      <c r="W73" s="13">
        <f t="shared" si="7"/>
        <v>4.4000000000000004</v>
      </c>
      <c r="X73" s="13">
        <f t="shared" si="7"/>
        <v>4.4000000000000004</v>
      </c>
      <c r="Y73" s="13">
        <f t="shared" si="7"/>
        <v>4.4000000000000004</v>
      </c>
      <c r="Z73" s="13">
        <f t="shared" si="7"/>
        <v>4.4000000000000004</v>
      </c>
      <c r="AA73" s="13">
        <f t="shared" si="7"/>
        <v>4.4000000000000004</v>
      </c>
      <c r="AB73" s="13">
        <f t="shared" si="7"/>
        <v>4.4000000000000004</v>
      </c>
      <c r="AC73" s="13">
        <f t="shared" si="7"/>
        <v>4.4000000000000004</v>
      </c>
      <c r="AD73" s="13">
        <f t="shared" si="7"/>
        <v>4.4000000000000004</v>
      </c>
      <c r="AE73" s="13">
        <f t="shared" si="7"/>
        <v>4.4000000000000004</v>
      </c>
      <c r="AF73" s="13">
        <f t="shared" si="7"/>
        <v>4.4000000000000004</v>
      </c>
      <c r="AG73" s="13">
        <f t="shared" si="7"/>
        <v>4.4000000000000004</v>
      </c>
      <c r="AH73" s="13">
        <f t="shared" si="7"/>
        <v>4.4000000000000004</v>
      </c>
      <c r="AI73" s="13">
        <f t="shared" si="7"/>
        <v>4.4000000000000004</v>
      </c>
      <c r="AJ73" s="13">
        <f t="shared" si="7"/>
        <v>4.4000000000000004</v>
      </c>
      <c r="AK73" s="13">
        <f t="shared" si="7"/>
        <v>4.4000000000000004</v>
      </c>
      <c r="AL73" s="13">
        <f t="shared" si="7"/>
        <v>4.4000000000000004</v>
      </c>
      <c r="AM73" s="13">
        <f t="shared" si="7"/>
        <v>4.4000000000000004</v>
      </c>
      <c r="AN73" s="13">
        <f t="shared" si="7"/>
        <v>4.4000000000000004</v>
      </c>
      <c r="AO73" s="13">
        <f t="shared" si="7"/>
        <v>4.4000000000000004</v>
      </c>
      <c r="AP73" s="13">
        <f t="shared" si="7"/>
        <v>4.4000000000000004</v>
      </c>
      <c r="AQ73" s="13">
        <f t="shared" si="7"/>
        <v>4.4000000000000004</v>
      </c>
      <c r="AR73" s="13">
        <f t="shared" si="7"/>
        <v>4.4000000000000004</v>
      </c>
      <c r="AS73" s="13">
        <f t="shared" si="7"/>
        <v>4.4000000000000004</v>
      </c>
      <c r="AT73" s="13">
        <f t="shared" si="7"/>
        <v>4.4000000000000004</v>
      </c>
      <c r="AU73" s="13">
        <f t="shared" si="7"/>
        <v>4.4000000000000004</v>
      </c>
      <c r="AV73" s="13">
        <f t="shared" si="7"/>
        <v>4.4000000000000004</v>
      </c>
      <c r="AW73" s="13">
        <f t="shared" si="7"/>
        <v>4.4000000000000004</v>
      </c>
      <c r="AX73" s="13">
        <f t="shared" si="7"/>
        <v>4.4000000000000004</v>
      </c>
    </row>
    <row r="74" spans="1:50" x14ac:dyDescent="0.25">
      <c r="A74" s="1" t="s">
        <v>33</v>
      </c>
      <c r="B74" s="20">
        <f>IF(B14&gt;0,IF(B10&gt;45,IF(B20&gt;5,95.789474,IF(B21&gt;3,67.5,IF(B13&gt;0,86,76.444444))),IF(B20&gt;5,83.571429,IF(B12&gt;7,58.888889,IF(B25&gt;2,56,IF(B21&gt;4,42,IF(B18&gt;0,30,24)))))),IF(B18&gt;1,IF(B23&gt;5,IF(B11&gt;0,37.333333,15.2),IF(B20&gt;1,67.6,IF(B18&gt;5,59.166667,44.285714))),IF(B10&gt;30,IF(B11&gt;0,44,17.6),IF(B10&gt;3,IF(B10&gt;25,17,IF(B22&gt;3,7,IF(B22&gt;0,12.166667,7.4))),2.222222))))</f>
        <v>2.2222219999999999</v>
      </c>
      <c r="C74" s="20">
        <f t="shared" ref="C74:AX74" si="8">IF(C14&gt;0,IF(C10&gt;45,IF(C20&gt;5,95.789474,IF(C21&gt;3,67.5,IF(C13&gt;0,86,76.444444))),IF(C20&gt;5,83.571429,IF(C12&gt;7,58.888889,IF(C25&gt;2,56,IF(C21&gt;4,42,IF(C18&gt;0,30,24)))))),IF(C18&gt;1,IF(C23&gt;5,IF(C11&gt;0,37.333333,15.2),IF(C20&gt;1,67.6,IF(C18&gt;5,59.166667,44.285714))),IF(C10&gt;30,IF(C11&gt;0,44,17.6),IF(C10&gt;3,IF(C10&gt;25,17,IF(C22&gt;3,7,IF(C22&gt;0,12.166667,7.4))),2.222222))))</f>
        <v>2.2222219999999999</v>
      </c>
      <c r="D74" s="13">
        <f t="shared" si="8"/>
        <v>2.2222219999999999</v>
      </c>
      <c r="E74" s="13">
        <f t="shared" si="8"/>
        <v>2.2222219999999999</v>
      </c>
      <c r="F74" s="13">
        <f t="shared" si="8"/>
        <v>2.2222219999999999</v>
      </c>
      <c r="G74" s="13">
        <f t="shared" si="8"/>
        <v>2.2222219999999999</v>
      </c>
      <c r="H74" s="13">
        <f t="shared" si="8"/>
        <v>2.2222219999999999</v>
      </c>
      <c r="I74" s="13">
        <f t="shared" si="8"/>
        <v>2.2222219999999999</v>
      </c>
      <c r="J74" s="13">
        <f t="shared" si="8"/>
        <v>2.2222219999999999</v>
      </c>
      <c r="K74" s="13">
        <f t="shared" si="8"/>
        <v>2.2222219999999999</v>
      </c>
      <c r="L74" s="13">
        <f t="shared" si="8"/>
        <v>2.2222219999999999</v>
      </c>
      <c r="M74" s="13">
        <f t="shared" si="8"/>
        <v>2.2222219999999999</v>
      </c>
      <c r="N74" s="13">
        <f t="shared" si="8"/>
        <v>2.2222219999999999</v>
      </c>
      <c r="O74" s="13">
        <f t="shared" si="8"/>
        <v>2.2222219999999999</v>
      </c>
      <c r="P74" s="13">
        <f t="shared" si="8"/>
        <v>2.2222219999999999</v>
      </c>
      <c r="Q74" s="13">
        <f t="shared" si="8"/>
        <v>2.2222219999999999</v>
      </c>
      <c r="R74" s="13">
        <f t="shared" si="8"/>
        <v>2.2222219999999999</v>
      </c>
      <c r="S74" s="13">
        <f t="shared" si="8"/>
        <v>2.2222219999999999</v>
      </c>
      <c r="T74" s="13">
        <f t="shared" si="8"/>
        <v>2.2222219999999999</v>
      </c>
      <c r="U74" s="13">
        <f t="shared" si="8"/>
        <v>2.2222219999999999</v>
      </c>
      <c r="V74" s="13">
        <f t="shared" si="8"/>
        <v>2.2222219999999999</v>
      </c>
      <c r="W74" s="13">
        <f t="shared" si="8"/>
        <v>2.2222219999999999</v>
      </c>
      <c r="X74" s="13">
        <f t="shared" si="8"/>
        <v>2.2222219999999999</v>
      </c>
      <c r="Y74" s="13">
        <f t="shared" si="8"/>
        <v>2.2222219999999999</v>
      </c>
      <c r="Z74" s="13">
        <f t="shared" si="8"/>
        <v>2.2222219999999999</v>
      </c>
      <c r="AA74" s="13">
        <f t="shared" si="8"/>
        <v>2.2222219999999999</v>
      </c>
      <c r="AB74" s="13">
        <f t="shared" si="8"/>
        <v>2.2222219999999999</v>
      </c>
      <c r="AC74" s="13">
        <f t="shared" si="8"/>
        <v>2.2222219999999999</v>
      </c>
      <c r="AD74" s="13">
        <f t="shared" si="8"/>
        <v>2.2222219999999999</v>
      </c>
      <c r="AE74" s="13">
        <f t="shared" si="8"/>
        <v>2.2222219999999999</v>
      </c>
      <c r="AF74" s="13">
        <f t="shared" si="8"/>
        <v>2.2222219999999999</v>
      </c>
      <c r="AG74" s="13">
        <f t="shared" si="8"/>
        <v>2.2222219999999999</v>
      </c>
      <c r="AH74" s="13">
        <f t="shared" si="8"/>
        <v>2.2222219999999999</v>
      </c>
      <c r="AI74" s="13">
        <f t="shared" si="8"/>
        <v>2.2222219999999999</v>
      </c>
      <c r="AJ74" s="13">
        <f t="shared" si="8"/>
        <v>2.2222219999999999</v>
      </c>
      <c r="AK74" s="13">
        <f t="shared" si="8"/>
        <v>2.2222219999999999</v>
      </c>
      <c r="AL74" s="13">
        <f t="shared" si="8"/>
        <v>2.2222219999999999</v>
      </c>
      <c r="AM74" s="13">
        <f t="shared" si="8"/>
        <v>2.2222219999999999</v>
      </c>
      <c r="AN74" s="13">
        <f t="shared" si="8"/>
        <v>2.2222219999999999</v>
      </c>
      <c r="AO74" s="13">
        <f t="shared" si="8"/>
        <v>2.2222219999999999</v>
      </c>
      <c r="AP74" s="13">
        <f t="shared" si="8"/>
        <v>2.2222219999999999</v>
      </c>
      <c r="AQ74" s="13">
        <f t="shared" si="8"/>
        <v>2.2222219999999999</v>
      </c>
      <c r="AR74" s="13">
        <f t="shared" si="8"/>
        <v>2.2222219999999999</v>
      </c>
      <c r="AS74" s="13">
        <f t="shared" si="8"/>
        <v>2.2222219999999999</v>
      </c>
      <c r="AT74" s="13">
        <f t="shared" si="8"/>
        <v>2.2222219999999999</v>
      </c>
      <c r="AU74" s="13">
        <f t="shared" si="8"/>
        <v>2.2222219999999999</v>
      </c>
      <c r="AV74" s="13">
        <f t="shared" si="8"/>
        <v>2.2222219999999999</v>
      </c>
      <c r="AW74" s="13">
        <f t="shared" si="8"/>
        <v>2.2222219999999999</v>
      </c>
      <c r="AX74" s="13">
        <f t="shared" si="8"/>
        <v>2.2222219999999999</v>
      </c>
    </row>
    <row r="75" spans="1:50" x14ac:dyDescent="0.25">
      <c r="A75" s="1" t="s">
        <v>34</v>
      </c>
      <c r="B75" s="20">
        <f>IF(B10&gt;40,IF(B22&gt;3,IF(B10&gt;60,IF(B16&gt;5,IF(B13&gt;0,78,83),90),IF(B20&gt;1,IF(B17&gt;1,85,IF(B22&gt;6,73.333333,59)),54.375)),30.555556),IF(B21&gt;8,IF(B21&gt;10,62,70),IF(B22&gt;7,55.833333,IF(B11&gt;1,IF(B12&gt;1,IF(B12&gt;6,27,11.6),IF(B14&gt;1,20,IF(B25&gt;1,50.714286,37.285714))),IF(B10&gt;8,IF(B16&gt;10,25.714286,IF(B23&gt;6,13.125,IF(B17&gt;2,19.6,17))),IF(B10&gt;0,10,0))))))</f>
        <v>0</v>
      </c>
      <c r="C75" s="20">
        <f t="shared" ref="C75:AX75" si="9">IF(C10&gt;40,IF(C22&gt;3,IF(C10&gt;60,IF(C16&gt;5,IF(C13&gt;0,78,83),90),IF(C20&gt;1,IF(C17&gt;1,85,IF(C22&gt;6,73.333333,59)),54.375)),30.555556),IF(C21&gt;8,IF(C21&gt;10,62,70),IF(C22&gt;7,55.833333,IF(C11&gt;1,IF(C12&gt;1,IF(C12&gt;6,27,11.6),IF(C14&gt;1,20,IF(C25&gt;1,50.714286,37.285714))),IF(C10&gt;8,IF(C16&gt;10,25.714286,IF(C23&gt;6,13.125,IF(C17&gt;2,19.6,17))),IF(C10&gt;0,10,0))))))</f>
        <v>0</v>
      </c>
      <c r="D75" s="13">
        <f t="shared" si="9"/>
        <v>0</v>
      </c>
      <c r="E75" s="13">
        <f t="shared" si="9"/>
        <v>0</v>
      </c>
      <c r="F75" s="13">
        <f t="shared" si="9"/>
        <v>0</v>
      </c>
      <c r="G75" s="13">
        <f t="shared" si="9"/>
        <v>0</v>
      </c>
      <c r="H75" s="13">
        <f t="shared" si="9"/>
        <v>0</v>
      </c>
      <c r="I75" s="13">
        <f t="shared" si="9"/>
        <v>0</v>
      </c>
      <c r="J75" s="13">
        <f t="shared" si="9"/>
        <v>0</v>
      </c>
      <c r="K75" s="13">
        <f t="shared" si="9"/>
        <v>0</v>
      </c>
      <c r="L75" s="13">
        <f t="shared" si="9"/>
        <v>0</v>
      </c>
      <c r="M75" s="13">
        <f t="shared" si="9"/>
        <v>0</v>
      </c>
      <c r="N75" s="13">
        <f t="shared" si="9"/>
        <v>0</v>
      </c>
      <c r="O75" s="13">
        <f t="shared" si="9"/>
        <v>0</v>
      </c>
      <c r="P75" s="13">
        <f t="shared" si="9"/>
        <v>0</v>
      </c>
      <c r="Q75" s="13">
        <f t="shared" si="9"/>
        <v>0</v>
      </c>
      <c r="R75" s="13">
        <f t="shared" si="9"/>
        <v>0</v>
      </c>
      <c r="S75" s="13">
        <f t="shared" si="9"/>
        <v>0</v>
      </c>
      <c r="T75" s="13">
        <f t="shared" si="9"/>
        <v>0</v>
      </c>
      <c r="U75" s="13">
        <f t="shared" si="9"/>
        <v>0</v>
      </c>
      <c r="V75" s="13">
        <f t="shared" si="9"/>
        <v>0</v>
      </c>
      <c r="W75" s="13">
        <f t="shared" si="9"/>
        <v>0</v>
      </c>
      <c r="X75" s="13">
        <f t="shared" si="9"/>
        <v>0</v>
      </c>
      <c r="Y75" s="13">
        <f t="shared" si="9"/>
        <v>0</v>
      </c>
      <c r="Z75" s="13">
        <f t="shared" si="9"/>
        <v>0</v>
      </c>
      <c r="AA75" s="13">
        <f t="shared" si="9"/>
        <v>0</v>
      </c>
      <c r="AB75" s="13">
        <f t="shared" si="9"/>
        <v>0</v>
      </c>
      <c r="AC75" s="13">
        <f t="shared" si="9"/>
        <v>0</v>
      </c>
      <c r="AD75" s="13">
        <f t="shared" si="9"/>
        <v>0</v>
      </c>
      <c r="AE75" s="13">
        <f t="shared" si="9"/>
        <v>0</v>
      </c>
      <c r="AF75" s="13">
        <f t="shared" si="9"/>
        <v>0</v>
      </c>
      <c r="AG75" s="13">
        <f t="shared" si="9"/>
        <v>0</v>
      </c>
      <c r="AH75" s="13">
        <f t="shared" si="9"/>
        <v>0</v>
      </c>
      <c r="AI75" s="13">
        <f t="shared" si="9"/>
        <v>0</v>
      </c>
      <c r="AJ75" s="13">
        <f t="shared" si="9"/>
        <v>0</v>
      </c>
      <c r="AK75" s="13">
        <f t="shared" si="9"/>
        <v>0</v>
      </c>
      <c r="AL75" s="13">
        <f t="shared" si="9"/>
        <v>0</v>
      </c>
      <c r="AM75" s="13">
        <f t="shared" si="9"/>
        <v>0</v>
      </c>
      <c r="AN75" s="13">
        <f t="shared" si="9"/>
        <v>0</v>
      </c>
      <c r="AO75" s="13">
        <f t="shared" si="9"/>
        <v>0</v>
      </c>
      <c r="AP75" s="13">
        <f t="shared" si="9"/>
        <v>0</v>
      </c>
      <c r="AQ75" s="13">
        <f t="shared" si="9"/>
        <v>0</v>
      </c>
      <c r="AR75" s="13">
        <f t="shared" si="9"/>
        <v>0</v>
      </c>
      <c r="AS75" s="13">
        <f t="shared" si="9"/>
        <v>0</v>
      </c>
      <c r="AT75" s="13">
        <f t="shared" si="9"/>
        <v>0</v>
      </c>
      <c r="AU75" s="13">
        <f t="shared" si="9"/>
        <v>0</v>
      </c>
      <c r="AV75" s="13">
        <f t="shared" si="9"/>
        <v>0</v>
      </c>
      <c r="AW75" s="13">
        <f t="shared" si="9"/>
        <v>0</v>
      </c>
      <c r="AX75" s="13">
        <f t="shared" si="9"/>
        <v>0</v>
      </c>
    </row>
    <row r="76" spans="1:50" x14ac:dyDescent="0.25">
      <c r="A76" s="1" t="s">
        <v>35</v>
      </c>
      <c r="B76" s="20">
        <f>IF(B10&gt;25,IF(B10&gt;50,IF(B12&gt;0,IF(B10&gt;60,IF(B11&gt;5,IF(B16&gt;5,82.5,83.684211),91.857143),IF(B18&gt;5,84.285714,61)),44.666667),IF(B13&gt;0,IF(B14&gt;1,IF(B21&gt;9,35,55),IF(B10&gt;40,50.625,IF(B19&gt;1,86,64.375))),IF(B10&gt;35,10,53))),IF(B21&gt;4,43.125,IF(B16&gt;7,30.333333,IF(B10&gt;5,IF(B12&gt;3,6.666667,IF(B23&gt;2,17.222222,24.666667)),IF(B12&gt;1,10.222222,5.571429)))))</f>
        <v>5.5714290000000002</v>
      </c>
      <c r="C76" s="20">
        <f t="shared" ref="C76:AX76" si="10">IF(C10&gt;25,IF(C10&gt;50,IF(C12&gt;0,IF(C10&gt;60,IF(C11&gt;5,IF(C16&gt;5,82.5,83.684211),91.857143),IF(C18&gt;5,84.285714,61)),44.666667),IF(C13&gt;0,IF(C14&gt;1,IF(C21&gt;9,35,55),IF(C10&gt;40,50.625,IF(C19&gt;1,86,64.375))),IF(C10&gt;35,10,53))),IF(C21&gt;4,43.125,IF(C16&gt;7,30.333333,IF(C10&gt;5,IF(C12&gt;3,6.666667,IF(C23&gt;2,17.222222,24.666667)),IF(C12&gt;1,10.222222,5.571429)))))</f>
        <v>5.5714290000000002</v>
      </c>
      <c r="D76" s="13">
        <f t="shared" si="10"/>
        <v>5.5714290000000002</v>
      </c>
      <c r="E76" s="13">
        <f t="shared" si="10"/>
        <v>5.5714290000000002</v>
      </c>
      <c r="F76" s="13">
        <f t="shared" si="10"/>
        <v>5.5714290000000002</v>
      </c>
      <c r="G76" s="13">
        <f t="shared" si="10"/>
        <v>5.5714290000000002</v>
      </c>
      <c r="H76" s="13">
        <f t="shared" si="10"/>
        <v>5.5714290000000002</v>
      </c>
      <c r="I76" s="13">
        <f t="shared" si="10"/>
        <v>5.5714290000000002</v>
      </c>
      <c r="J76" s="13">
        <f t="shared" si="10"/>
        <v>5.5714290000000002</v>
      </c>
      <c r="K76" s="13">
        <f t="shared" si="10"/>
        <v>5.5714290000000002</v>
      </c>
      <c r="L76" s="13">
        <f t="shared" si="10"/>
        <v>5.5714290000000002</v>
      </c>
      <c r="M76" s="13">
        <f t="shared" si="10"/>
        <v>5.5714290000000002</v>
      </c>
      <c r="N76" s="13">
        <f t="shared" si="10"/>
        <v>5.5714290000000002</v>
      </c>
      <c r="O76" s="13">
        <f t="shared" si="10"/>
        <v>5.5714290000000002</v>
      </c>
      <c r="P76" s="13">
        <f t="shared" si="10"/>
        <v>5.5714290000000002</v>
      </c>
      <c r="Q76" s="13">
        <f t="shared" si="10"/>
        <v>5.5714290000000002</v>
      </c>
      <c r="R76" s="13">
        <f t="shared" si="10"/>
        <v>5.5714290000000002</v>
      </c>
      <c r="S76" s="13">
        <f t="shared" si="10"/>
        <v>5.5714290000000002</v>
      </c>
      <c r="T76" s="13">
        <f t="shared" si="10"/>
        <v>5.5714290000000002</v>
      </c>
      <c r="U76" s="13">
        <f t="shared" si="10"/>
        <v>5.5714290000000002</v>
      </c>
      <c r="V76" s="13">
        <f t="shared" si="10"/>
        <v>5.5714290000000002</v>
      </c>
      <c r="W76" s="13">
        <f t="shared" si="10"/>
        <v>5.5714290000000002</v>
      </c>
      <c r="X76" s="13">
        <f t="shared" si="10"/>
        <v>5.5714290000000002</v>
      </c>
      <c r="Y76" s="13">
        <f t="shared" si="10"/>
        <v>5.5714290000000002</v>
      </c>
      <c r="Z76" s="13">
        <f t="shared" si="10"/>
        <v>5.5714290000000002</v>
      </c>
      <c r="AA76" s="13">
        <f t="shared" si="10"/>
        <v>5.5714290000000002</v>
      </c>
      <c r="AB76" s="13">
        <f t="shared" si="10"/>
        <v>5.5714290000000002</v>
      </c>
      <c r="AC76" s="13">
        <f t="shared" si="10"/>
        <v>5.5714290000000002</v>
      </c>
      <c r="AD76" s="13">
        <f t="shared" si="10"/>
        <v>5.5714290000000002</v>
      </c>
      <c r="AE76" s="13">
        <f t="shared" si="10"/>
        <v>5.5714290000000002</v>
      </c>
      <c r="AF76" s="13">
        <f t="shared" si="10"/>
        <v>5.5714290000000002</v>
      </c>
      <c r="AG76" s="13">
        <f t="shared" si="10"/>
        <v>5.5714290000000002</v>
      </c>
      <c r="AH76" s="13">
        <f t="shared" si="10"/>
        <v>5.5714290000000002</v>
      </c>
      <c r="AI76" s="13">
        <f t="shared" si="10"/>
        <v>5.5714290000000002</v>
      </c>
      <c r="AJ76" s="13">
        <f t="shared" si="10"/>
        <v>5.5714290000000002</v>
      </c>
      <c r="AK76" s="13">
        <f t="shared" si="10"/>
        <v>5.5714290000000002</v>
      </c>
      <c r="AL76" s="13">
        <f t="shared" si="10"/>
        <v>5.5714290000000002</v>
      </c>
      <c r="AM76" s="13">
        <f t="shared" si="10"/>
        <v>5.5714290000000002</v>
      </c>
      <c r="AN76" s="13">
        <f t="shared" si="10"/>
        <v>5.5714290000000002</v>
      </c>
      <c r="AO76" s="13">
        <f t="shared" si="10"/>
        <v>5.5714290000000002</v>
      </c>
      <c r="AP76" s="13">
        <f t="shared" si="10"/>
        <v>5.5714290000000002</v>
      </c>
      <c r="AQ76" s="13">
        <f t="shared" si="10"/>
        <v>5.5714290000000002</v>
      </c>
      <c r="AR76" s="13">
        <f t="shared" si="10"/>
        <v>5.5714290000000002</v>
      </c>
      <c r="AS76" s="13">
        <f t="shared" si="10"/>
        <v>5.5714290000000002</v>
      </c>
      <c r="AT76" s="13">
        <f t="shared" si="10"/>
        <v>5.5714290000000002</v>
      </c>
      <c r="AU76" s="13">
        <f t="shared" si="10"/>
        <v>5.5714290000000002</v>
      </c>
      <c r="AV76" s="13">
        <f t="shared" si="10"/>
        <v>5.5714290000000002</v>
      </c>
      <c r="AW76" s="13">
        <f t="shared" si="10"/>
        <v>5.5714290000000002</v>
      </c>
      <c r="AX76" s="13">
        <f t="shared" si="10"/>
        <v>5.5714290000000002</v>
      </c>
    </row>
    <row r="77" spans="1:50" x14ac:dyDescent="0.25">
      <c r="A77" s="1" t="s">
        <v>36</v>
      </c>
      <c r="B77" s="20">
        <f>IF(B10&gt;30,IF(B23&gt;20,86.176471,IF(B23&gt;3,IF(B20&gt;1,IF(B10&gt;40,IF(B21&gt;5,73.571429,50.833333),IF(B11&gt;15,59,43)),33.125),IF(B25&gt;0,IF(B23&gt;1,IF(B14&gt;1,63.625,78),IF(B11&gt;10,54.2,60)),43))),IF(B11&gt;1,IF(B23&gt;3,IF(B11&gt;8,32.5,21.8),IF(B17&gt;0,IF(B10&gt;15,IF(B11&gt;4,43.8,47),56),IF(B12&gt;0,37,28))),IF(B12&gt;0,27.777778,IF(B17&gt;4,17.5,IF(B16&gt;0,6.666667,2.2)))))</f>
        <v>2.2000000000000002</v>
      </c>
      <c r="C77" s="20">
        <f t="shared" ref="C77:AX77" si="11">IF(C10&gt;30,IF(C23&gt;20,86.176471,IF(C23&gt;3,IF(C20&gt;1,IF(C10&gt;40,IF(C21&gt;5,73.571429,50.833333),IF(C11&gt;15,59,43)),33.125),IF(C25&gt;0,IF(C23&gt;1,IF(C14&gt;1,63.625,78),IF(C11&gt;10,54.2,60)),43))),IF(C11&gt;1,IF(C23&gt;3,IF(C11&gt;8,32.5,21.8),IF(C17&gt;0,IF(C10&gt;15,IF(C11&gt;4,43.8,47),56),IF(C12&gt;0,37,28))),IF(C12&gt;0,27.777778,IF(C17&gt;4,17.5,IF(C16&gt;0,6.666667,2.2)))))</f>
        <v>2.2000000000000002</v>
      </c>
      <c r="D77" s="13">
        <f t="shared" si="11"/>
        <v>2.2000000000000002</v>
      </c>
      <c r="E77" s="13">
        <f t="shared" si="11"/>
        <v>2.2000000000000002</v>
      </c>
      <c r="F77" s="13">
        <f t="shared" si="11"/>
        <v>2.2000000000000002</v>
      </c>
      <c r="G77" s="13">
        <f t="shared" si="11"/>
        <v>2.2000000000000002</v>
      </c>
      <c r="H77" s="13">
        <f t="shared" si="11"/>
        <v>2.2000000000000002</v>
      </c>
      <c r="I77" s="13">
        <f t="shared" si="11"/>
        <v>2.2000000000000002</v>
      </c>
      <c r="J77" s="13">
        <f t="shared" si="11"/>
        <v>2.2000000000000002</v>
      </c>
      <c r="K77" s="13">
        <f t="shared" si="11"/>
        <v>2.2000000000000002</v>
      </c>
      <c r="L77" s="13">
        <f t="shared" si="11"/>
        <v>2.2000000000000002</v>
      </c>
      <c r="M77" s="13">
        <f t="shared" si="11"/>
        <v>2.2000000000000002</v>
      </c>
      <c r="N77" s="13">
        <f t="shared" si="11"/>
        <v>2.2000000000000002</v>
      </c>
      <c r="O77" s="13">
        <f t="shared" si="11"/>
        <v>2.2000000000000002</v>
      </c>
      <c r="P77" s="13">
        <f t="shared" si="11"/>
        <v>2.2000000000000002</v>
      </c>
      <c r="Q77" s="13">
        <f t="shared" si="11"/>
        <v>2.2000000000000002</v>
      </c>
      <c r="R77" s="13">
        <f t="shared" si="11"/>
        <v>2.2000000000000002</v>
      </c>
      <c r="S77" s="13">
        <f t="shared" si="11"/>
        <v>2.2000000000000002</v>
      </c>
      <c r="T77" s="13">
        <f t="shared" si="11"/>
        <v>2.2000000000000002</v>
      </c>
      <c r="U77" s="13">
        <f t="shared" si="11"/>
        <v>2.2000000000000002</v>
      </c>
      <c r="V77" s="13">
        <f t="shared" si="11"/>
        <v>2.2000000000000002</v>
      </c>
      <c r="W77" s="13">
        <f t="shared" si="11"/>
        <v>2.2000000000000002</v>
      </c>
      <c r="X77" s="13">
        <f t="shared" si="11"/>
        <v>2.2000000000000002</v>
      </c>
      <c r="Y77" s="13">
        <f t="shared" si="11"/>
        <v>2.2000000000000002</v>
      </c>
      <c r="Z77" s="13">
        <f t="shared" si="11"/>
        <v>2.2000000000000002</v>
      </c>
      <c r="AA77" s="13">
        <f t="shared" si="11"/>
        <v>2.2000000000000002</v>
      </c>
      <c r="AB77" s="13">
        <f t="shared" si="11"/>
        <v>2.2000000000000002</v>
      </c>
      <c r="AC77" s="13">
        <f t="shared" si="11"/>
        <v>2.2000000000000002</v>
      </c>
      <c r="AD77" s="13">
        <f t="shared" si="11"/>
        <v>2.2000000000000002</v>
      </c>
      <c r="AE77" s="13">
        <f t="shared" si="11"/>
        <v>2.2000000000000002</v>
      </c>
      <c r="AF77" s="13">
        <f t="shared" si="11"/>
        <v>2.2000000000000002</v>
      </c>
      <c r="AG77" s="13">
        <f t="shared" si="11"/>
        <v>2.2000000000000002</v>
      </c>
      <c r="AH77" s="13">
        <f t="shared" si="11"/>
        <v>2.2000000000000002</v>
      </c>
      <c r="AI77" s="13">
        <f t="shared" si="11"/>
        <v>2.2000000000000002</v>
      </c>
      <c r="AJ77" s="13">
        <f t="shared" si="11"/>
        <v>2.2000000000000002</v>
      </c>
      <c r="AK77" s="13">
        <f t="shared" si="11"/>
        <v>2.2000000000000002</v>
      </c>
      <c r="AL77" s="13">
        <f t="shared" si="11"/>
        <v>2.2000000000000002</v>
      </c>
      <c r="AM77" s="13">
        <f t="shared" si="11"/>
        <v>2.2000000000000002</v>
      </c>
      <c r="AN77" s="13">
        <f t="shared" si="11"/>
        <v>2.2000000000000002</v>
      </c>
      <c r="AO77" s="13">
        <f t="shared" si="11"/>
        <v>2.2000000000000002</v>
      </c>
      <c r="AP77" s="13">
        <f t="shared" si="11"/>
        <v>2.2000000000000002</v>
      </c>
      <c r="AQ77" s="13">
        <f t="shared" si="11"/>
        <v>2.2000000000000002</v>
      </c>
      <c r="AR77" s="13">
        <f t="shared" si="11"/>
        <v>2.2000000000000002</v>
      </c>
      <c r="AS77" s="13">
        <f t="shared" si="11"/>
        <v>2.2000000000000002</v>
      </c>
      <c r="AT77" s="13">
        <f t="shared" si="11"/>
        <v>2.2000000000000002</v>
      </c>
      <c r="AU77" s="13">
        <f t="shared" si="11"/>
        <v>2.2000000000000002</v>
      </c>
      <c r="AV77" s="13">
        <f t="shared" si="11"/>
        <v>2.2000000000000002</v>
      </c>
      <c r="AW77" s="13">
        <f t="shared" si="11"/>
        <v>2.2000000000000002</v>
      </c>
      <c r="AX77" s="13">
        <f t="shared" si="11"/>
        <v>2.2000000000000002</v>
      </c>
    </row>
    <row r="78" spans="1:50" x14ac:dyDescent="0.25">
      <c r="A78" s="1" t="s">
        <v>37</v>
      </c>
      <c r="B78" s="20">
        <f>IF(B10&gt;40,IF(B11&gt;10,IF(B14&gt;5,69.333333,IF(B16&gt;15,IF(B21&gt;8,90,100),85)),IF(B23&gt;3,IF(B12&gt;0,IF(B19&gt;1,47.428571,60),29.166667),IF(B23&gt;2,70,59.375))),IF(B13&gt;1,IF(B18&gt;0,IF(B21&gt;6,58.571429,75),25.833333),IF(B10&gt;7,IF(B16&gt;7,IF(B17&gt;3,IF(B11&gt;6,39.166667,21.8),IF(B12&gt;0,52,41)),IF(B17&gt;20,37.8,IF(B13&gt;0,IF(B19&gt;0,22,31.428571),IF(B22&gt;5,21,10.6)))),IF(B14&gt;0,4.4,10))))</f>
        <v>10</v>
      </c>
      <c r="C78" s="20">
        <f t="shared" ref="C78:AX78" si="12">IF(C10&gt;40,IF(C11&gt;10,IF(C14&gt;5,69.333333,IF(C16&gt;15,IF(C21&gt;8,90,100),85)),IF(C23&gt;3,IF(C12&gt;0,IF(C19&gt;1,47.428571,60),29.166667),IF(C23&gt;2,70,59.375))),IF(C13&gt;1,IF(C18&gt;0,IF(C21&gt;6,58.571429,75),25.833333),IF(C10&gt;7,IF(C16&gt;7,IF(C17&gt;3,IF(C11&gt;6,39.166667,21.8),IF(C12&gt;0,52,41)),IF(C17&gt;20,37.8,IF(C13&gt;0,IF(C19&gt;0,22,31.428571),IF(C22&gt;5,21,10.6)))),IF(C14&gt;0,4.4,10))))</f>
        <v>10</v>
      </c>
      <c r="D78" s="13">
        <f t="shared" si="12"/>
        <v>10</v>
      </c>
      <c r="E78" s="13">
        <f t="shared" si="12"/>
        <v>10</v>
      </c>
      <c r="F78" s="13">
        <f t="shared" si="12"/>
        <v>10</v>
      </c>
      <c r="G78" s="13">
        <f t="shared" si="12"/>
        <v>10</v>
      </c>
      <c r="H78" s="13">
        <f t="shared" si="12"/>
        <v>10</v>
      </c>
      <c r="I78" s="13">
        <f t="shared" si="12"/>
        <v>10</v>
      </c>
      <c r="J78" s="13">
        <f t="shared" si="12"/>
        <v>10</v>
      </c>
      <c r="K78" s="13">
        <f t="shared" si="12"/>
        <v>10</v>
      </c>
      <c r="L78" s="13">
        <f t="shared" si="12"/>
        <v>10</v>
      </c>
      <c r="M78" s="13">
        <f t="shared" si="12"/>
        <v>10</v>
      </c>
      <c r="N78" s="13">
        <f t="shared" si="12"/>
        <v>10</v>
      </c>
      <c r="O78" s="13">
        <f t="shared" si="12"/>
        <v>10</v>
      </c>
      <c r="P78" s="13">
        <f t="shared" si="12"/>
        <v>10</v>
      </c>
      <c r="Q78" s="13">
        <f t="shared" si="12"/>
        <v>10</v>
      </c>
      <c r="R78" s="13">
        <f t="shared" si="12"/>
        <v>10</v>
      </c>
      <c r="S78" s="13">
        <f t="shared" si="12"/>
        <v>10</v>
      </c>
      <c r="T78" s="13">
        <f t="shared" si="12"/>
        <v>10</v>
      </c>
      <c r="U78" s="13">
        <f t="shared" si="12"/>
        <v>10</v>
      </c>
      <c r="V78" s="13">
        <f t="shared" si="12"/>
        <v>10</v>
      </c>
      <c r="W78" s="13">
        <f t="shared" si="12"/>
        <v>10</v>
      </c>
      <c r="X78" s="13">
        <f t="shared" si="12"/>
        <v>10</v>
      </c>
      <c r="Y78" s="13">
        <f t="shared" si="12"/>
        <v>10</v>
      </c>
      <c r="Z78" s="13">
        <f t="shared" si="12"/>
        <v>10</v>
      </c>
      <c r="AA78" s="13">
        <f t="shared" si="12"/>
        <v>10</v>
      </c>
      <c r="AB78" s="13">
        <f t="shared" si="12"/>
        <v>10</v>
      </c>
      <c r="AC78" s="13">
        <f t="shared" si="12"/>
        <v>10</v>
      </c>
      <c r="AD78" s="13">
        <f t="shared" si="12"/>
        <v>10</v>
      </c>
      <c r="AE78" s="13">
        <f t="shared" si="12"/>
        <v>10</v>
      </c>
      <c r="AF78" s="13">
        <f t="shared" si="12"/>
        <v>10</v>
      </c>
      <c r="AG78" s="13">
        <f t="shared" si="12"/>
        <v>10</v>
      </c>
      <c r="AH78" s="13">
        <f t="shared" si="12"/>
        <v>10</v>
      </c>
      <c r="AI78" s="13">
        <f t="shared" si="12"/>
        <v>10</v>
      </c>
      <c r="AJ78" s="13">
        <f t="shared" si="12"/>
        <v>10</v>
      </c>
      <c r="AK78" s="13">
        <f t="shared" si="12"/>
        <v>10</v>
      </c>
      <c r="AL78" s="13">
        <f t="shared" si="12"/>
        <v>10</v>
      </c>
      <c r="AM78" s="13">
        <f t="shared" si="12"/>
        <v>10</v>
      </c>
      <c r="AN78" s="13">
        <f t="shared" si="12"/>
        <v>10</v>
      </c>
      <c r="AO78" s="13">
        <f t="shared" si="12"/>
        <v>10</v>
      </c>
      <c r="AP78" s="13">
        <f t="shared" si="12"/>
        <v>10</v>
      </c>
      <c r="AQ78" s="13">
        <f t="shared" si="12"/>
        <v>10</v>
      </c>
      <c r="AR78" s="13">
        <f t="shared" si="12"/>
        <v>10</v>
      </c>
      <c r="AS78" s="13">
        <f t="shared" si="12"/>
        <v>10</v>
      </c>
      <c r="AT78" s="13">
        <f t="shared" si="12"/>
        <v>10</v>
      </c>
      <c r="AU78" s="13">
        <f t="shared" si="12"/>
        <v>10</v>
      </c>
      <c r="AV78" s="13">
        <f t="shared" si="12"/>
        <v>10</v>
      </c>
      <c r="AW78" s="13">
        <f t="shared" si="12"/>
        <v>10</v>
      </c>
      <c r="AX78" s="13">
        <f t="shared" si="12"/>
        <v>10</v>
      </c>
    </row>
    <row r="79" spans="1:50" x14ac:dyDescent="0.25">
      <c r="A79" s="1" t="s">
        <v>38</v>
      </c>
      <c r="B79" s="20">
        <f>IF(B10&gt;35,IF(B11&gt;10,IF(B14&gt;2,91.941176,68.125),IF(B22&gt;3,IF(B25&gt;2,35.8,IF(B23&gt;4,IF(B20&gt;1,67.428571,78.625),IF(B18&gt;1,38.6,58.571429))),IF(B11&gt;1,30.428571,24))),IF(B13&gt;0,IF(B23&gt;4,IF(B18&gt;2,41.875,68.333333),IF(B20&gt;2,16.125,IF(B23&gt;2,27.2,41.111111))),IF(B17&gt;1,IF(B25&gt;0,38,IF(B11&gt;1,22.222222,15)),IF(B11&gt;1,16.111111,IF(B25&gt;0,0,IF(B10&gt;3,5,4.6))))))</f>
        <v>4.5999999999999996</v>
      </c>
      <c r="C79" s="20">
        <f t="shared" ref="C79:AX79" si="13">IF(C10&gt;35,IF(C11&gt;10,IF(C14&gt;2,91.941176,68.125),IF(C22&gt;3,IF(C25&gt;2,35.8,IF(C23&gt;4,IF(C20&gt;1,67.428571,78.625),IF(C18&gt;1,38.6,58.571429))),IF(C11&gt;1,30.428571,24))),IF(C13&gt;0,IF(C23&gt;4,IF(C18&gt;2,41.875,68.333333),IF(C20&gt;2,16.125,IF(C23&gt;2,27.2,41.111111))),IF(C17&gt;1,IF(C25&gt;0,38,IF(C11&gt;1,22.222222,15)),IF(C11&gt;1,16.111111,IF(C25&gt;0,0,IF(C10&gt;3,5,4.6))))))</f>
        <v>4.5999999999999996</v>
      </c>
      <c r="D79" s="13">
        <f t="shared" si="13"/>
        <v>4.5999999999999996</v>
      </c>
      <c r="E79" s="13">
        <f t="shared" si="13"/>
        <v>4.5999999999999996</v>
      </c>
      <c r="F79" s="13">
        <f t="shared" si="13"/>
        <v>4.5999999999999996</v>
      </c>
      <c r="G79" s="13">
        <f t="shared" si="13"/>
        <v>4.5999999999999996</v>
      </c>
      <c r="H79" s="13">
        <f t="shared" si="13"/>
        <v>4.5999999999999996</v>
      </c>
      <c r="I79" s="13">
        <f t="shared" si="13"/>
        <v>4.5999999999999996</v>
      </c>
      <c r="J79" s="13">
        <f t="shared" si="13"/>
        <v>4.5999999999999996</v>
      </c>
      <c r="K79" s="13">
        <f t="shared" si="13"/>
        <v>4.5999999999999996</v>
      </c>
      <c r="L79" s="13">
        <f t="shared" si="13"/>
        <v>4.5999999999999996</v>
      </c>
      <c r="M79" s="13">
        <f t="shared" si="13"/>
        <v>4.5999999999999996</v>
      </c>
      <c r="N79" s="13">
        <f t="shared" si="13"/>
        <v>4.5999999999999996</v>
      </c>
      <c r="O79" s="13">
        <f t="shared" si="13"/>
        <v>4.5999999999999996</v>
      </c>
      <c r="P79" s="13">
        <f t="shared" si="13"/>
        <v>4.5999999999999996</v>
      </c>
      <c r="Q79" s="13">
        <f t="shared" si="13"/>
        <v>4.5999999999999996</v>
      </c>
      <c r="R79" s="13">
        <f t="shared" si="13"/>
        <v>4.5999999999999996</v>
      </c>
      <c r="S79" s="13">
        <f t="shared" si="13"/>
        <v>4.5999999999999996</v>
      </c>
      <c r="T79" s="13">
        <f t="shared" si="13"/>
        <v>4.5999999999999996</v>
      </c>
      <c r="U79" s="13">
        <f t="shared" si="13"/>
        <v>4.5999999999999996</v>
      </c>
      <c r="V79" s="13">
        <f t="shared" si="13"/>
        <v>4.5999999999999996</v>
      </c>
      <c r="W79" s="13">
        <f t="shared" si="13"/>
        <v>4.5999999999999996</v>
      </c>
      <c r="X79" s="13">
        <f t="shared" si="13"/>
        <v>4.5999999999999996</v>
      </c>
      <c r="Y79" s="13">
        <f t="shared" si="13"/>
        <v>4.5999999999999996</v>
      </c>
      <c r="Z79" s="13">
        <f t="shared" si="13"/>
        <v>4.5999999999999996</v>
      </c>
      <c r="AA79" s="13">
        <f t="shared" si="13"/>
        <v>4.5999999999999996</v>
      </c>
      <c r="AB79" s="13">
        <f t="shared" si="13"/>
        <v>4.5999999999999996</v>
      </c>
      <c r="AC79" s="13">
        <f t="shared" si="13"/>
        <v>4.5999999999999996</v>
      </c>
      <c r="AD79" s="13">
        <f t="shared" si="13"/>
        <v>4.5999999999999996</v>
      </c>
      <c r="AE79" s="13">
        <f t="shared" si="13"/>
        <v>4.5999999999999996</v>
      </c>
      <c r="AF79" s="13">
        <f t="shared" si="13"/>
        <v>4.5999999999999996</v>
      </c>
      <c r="AG79" s="13">
        <f t="shared" si="13"/>
        <v>4.5999999999999996</v>
      </c>
      <c r="AH79" s="13">
        <f t="shared" si="13"/>
        <v>4.5999999999999996</v>
      </c>
      <c r="AI79" s="13">
        <f t="shared" si="13"/>
        <v>4.5999999999999996</v>
      </c>
      <c r="AJ79" s="13">
        <f t="shared" si="13"/>
        <v>4.5999999999999996</v>
      </c>
      <c r="AK79" s="13">
        <f t="shared" si="13"/>
        <v>4.5999999999999996</v>
      </c>
      <c r="AL79" s="13">
        <f t="shared" si="13"/>
        <v>4.5999999999999996</v>
      </c>
      <c r="AM79" s="13">
        <f t="shared" si="13"/>
        <v>4.5999999999999996</v>
      </c>
      <c r="AN79" s="13">
        <f t="shared" si="13"/>
        <v>4.5999999999999996</v>
      </c>
      <c r="AO79" s="13">
        <f t="shared" si="13"/>
        <v>4.5999999999999996</v>
      </c>
      <c r="AP79" s="13">
        <f t="shared" si="13"/>
        <v>4.5999999999999996</v>
      </c>
      <c r="AQ79" s="13">
        <f t="shared" si="13"/>
        <v>4.5999999999999996</v>
      </c>
      <c r="AR79" s="13">
        <f t="shared" si="13"/>
        <v>4.5999999999999996</v>
      </c>
      <c r="AS79" s="13">
        <f t="shared" si="13"/>
        <v>4.5999999999999996</v>
      </c>
      <c r="AT79" s="13">
        <f t="shared" si="13"/>
        <v>4.5999999999999996</v>
      </c>
      <c r="AU79" s="13">
        <f t="shared" si="13"/>
        <v>4.5999999999999996</v>
      </c>
      <c r="AV79" s="13">
        <f t="shared" si="13"/>
        <v>4.5999999999999996</v>
      </c>
      <c r="AW79" s="13">
        <f t="shared" si="13"/>
        <v>4.5999999999999996</v>
      </c>
      <c r="AX79" s="13">
        <f t="shared" si="13"/>
        <v>4.5999999999999996</v>
      </c>
    </row>
    <row r="80" spans="1:50" x14ac:dyDescent="0.25">
      <c r="A80" s="1" t="s">
        <v>39</v>
      </c>
      <c r="B80" s="20">
        <f>IF(B10&gt;30,IF(B21&gt;6,IF(B22&gt;13,69,IF(B16&gt;5,89,89.444444)),IF(B18&gt;5,13.833333,IF(B14&gt;5,IF(B11&gt;25,32,42.571429),IF(B23&gt;2,IF(B17&gt;5,41,IF(B23&gt;5,52.5,IF(B12&gt;1,60.833333,70.888889))),75)))),IF(B11&gt;5,IF(B21&gt;3,IF(B21&gt;6,IF(B17&gt;0,IF(B16&gt;8,32,35),50),16.833333),69.166667),IF(B16&gt;3,IF(B22&gt;5,IF(B10&gt;15,25.75,21.428571),43.333333),IF(B25&gt;1,1.5,8.5))))</f>
        <v>8.5</v>
      </c>
      <c r="C80" s="20">
        <f t="shared" ref="C80:AX80" si="14">IF(C10&gt;30,IF(C21&gt;6,IF(C22&gt;13,69,IF(C16&gt;5,89,89.444444)),IF(C18&gt;5,13.833333,IF(C14&gt;5,IF(C11&gt;25,32,42.571429),IF(C23&gt;2,IF(C17&gt;5,41,IF(C23&gt;5,52.5,IF(C12&gt;1,60.833333,70.888889))),75)))),IF(C11&gt;5,IF(C21&gt;3,IF(C21&gt;6,IF(C17&gt;0,IF(C16&gt;8,32,35),50),16.833333),69.166667),IF(C16&gt;3,IF(C22&gt;5,IF(C10&gt;15,25.75,21.428571),43.333333),IF(C25&gt;1,1.5,8.5))))</f>
        <v>8.5</v>
      </c>
      <c r="D80" s="13">
        <f t="shared" si="14"/>
        <v>8.5</v>
      </c>
      <c r="E80" s="13">
        <f t="shared" si="14"/>
        <v>8.5</v>
      </c>
      <c r="F80" s="13">
        <f t="shared" si="14"/>
        <v>8.5</v>
      </c>
      <c r="G80" s="13">
        <f t="shared" si="14"/>
        <v>8.5</v>
      </c>
      <c r="H80" s="13">
        <f t="shared" si="14"/>
        <v>8.5</v>
      </c>
      <c r="I80" s="13">
        <f t="shared" si="14"/>
        <v>8.5</v>
      </c>
      <c r="J80" s="13">
        <f t="shared" si="14"/>
        <v>8.5</v>
      </c>
      <c r="K80" s="13">
        <f t="shared" si="14"/>
        <v>8.5</v>
      </c>
      <c r="L80" s="13">
        <f t="shared" si="14"/>
        <v>8.5</v>
      </c>
      <c r="M80" s="13">
        <f t="shared" si="14"/>
        <v>8.5</v>
      </c>
      <c r="N80" s="13">
        <f t="shared" si="14"/>
        <v>8.5</v>
      </c>
      <c r="O80" s="13">
        <f t="shared" si="14"/>
        <v>8.5</v>
      </c>
      <c r="P80" s="13">
        <f t="shared" si="14"/>
        <v>8.5</v>
      </c>
      <c r="Q80" s="13">
        <f t="shared" si="14"/>
        <v>8.5</v>
      </c>
      <c r="R80" s="13">
        <f t="shared" si="14"/>
        <v>8.5</v>
      </c>
      <c r="S80" s="13">
        <f t="shared" si="14"/>
        <v>8.5</v>
      </c>
      <c r="T80" s="13">
        <f t="shared" si="14"/>
        <v>8.5</v>
      </c>
      <c r="U80" s="13">
        <f t="shared" si="14"/>
        <v>8.5</v>
      </c>
      <c r="V80" s="13">
        <f t="shared" si="14"/>
        <v>8.5</v>
      </c>
      <c r="W80" s="13">
        <f t="shared" si="14"/>
        <v>8.5</v>
      </c>
      <c r="X80" s="13">
        <f t="shared" si="14"/>
        <v>8.5</v>
      </c>
      <c r="Y80" s="13">
        <f t="shared" si="14"/>
        <v>8.5</v>
      </c>
      <c r="Z80" s="13">
        <f t="shared" si="14"/>
        <v>8.5</v>
      </c>
      <c r="AA80" s="13">
        <f t="shared" si="14"/>
        <v>8.5</v>
      </c>
      <c r="AB80" s="13">
        <f t="shared" si="14"/>
        <v>8.5</v>
      </c>
      <c r="AC80" s="13">
        <f t="shared" si="14"/>
        <v>8.5</v>
      </c>
      <c r="AD80" s="13">
        <f t="shared" si="14"/>
        <v>8.5</v>
      </c>
      <c r="AE80" s="13">
        <f t="shared" si="14"/>
        <v>8.5</v>
      </c>
      <c r="AF80" s="13">
        <f t="shared" si="14"/>
        <v>8.5</v>
      </c>
      <c r="AG80" s="13">
        <f t="shared" si="14"/>
        <v>8.5</v>
      </c>
      <c r="AH80" s="13">
        <f t="shared" si="14"/>
        <v>8.5</v>
      </c>
      <c r="AI80" s="13">
        <f t="shared" si="14"/>
        <v>8.5</v>
      </c>
      <c r="AJ80" s="13">
        <f t="shared" si="14"/>
        <v>8.5</v>
      </c>
      <c r="AK80" s="13">
        <f t="shared" si="14"/>
        <v>8.5</v>
      </c>
      <c r="AL80" s="13">
        <f t="shared" si="14"/>
        <v>8.5</v>
      </c>
      <c r="AM80" s="13">
        <f t="shared" si="14"/>
        <v>8.5</v>
      </c>
      <c r="AN80" s="13">
        <f t="shared" si="14"/>
        <v>8.5</v>
      </c>
      <c r="AO80" s="13">
        <f t="shared" si="14"/>
        <v>8.5</v>
      </c>
      <c r="AP80" s="13">
        <f t="shared" si="14"/>
        <v>8.5</v>
      </c>
      <c r="AQ80" s="13">
        <f t="shared" si="14"/>
        <v>8.5</v>
      </c>
      <c r="AR80" s="13">
        <f t="shared" si="14"/>
        <v>8.5</v>
      </c>
      <c r="AS80" s="13">
        <f t="shared" si="14"/>
        <v>8.5</v>
      </c>
      <c r="AT80" s="13">
        <f t="shared" si="14"/>
        <v>8.5</v>
      </c>
      <c r="AU80" s="13">
        <f t="shared" si="14"/>
        <v>8.5</v>
      </c>
      <c r="AV80" s="13">
        <f t="shared" si="14"/>
        <v>8.5</v>
      </c>
      <c r="AW80" s="13">
        <f t="shared" si="14"/>
        <v>8.5</v>
      </c>
      <c r="AX80" s="13">
        <f t="shared" si="14"/>
        <v>8.5</v>
      </c>
    </row>
    <row r="81" spans="1:50" x14ac:dyDescent="0.25">
      <c r="A81" s="1" t="s">
        <v>40</v>
      </c>
      <c r="B81" s="20">
        <f>IF(B11&gt;10,IF(B19&gt;1,IF(B12&gt;10,93.333333,IF(B11&gt;20,79,78)),IF(B13&gt;4,IF(B22&gt;4,26.857143,IF(B13&gt;5,66,46.5)),IF(B17&gt;0,60.444444,73.428571))),IF(B11&gt;0,IF(B16&gt;3,IF(B17&gt;0,IF(B12&gt;5,IF(B23&gt;1,62.833333,45.714286),IF(B17&gt;1,IF(B17&gt;9,24.5,33),IF(B25&gt;0,42,51))),66.666667),IF(B25&gt;0,14.777778,35.5)),IF(B10&gt;25,28.571429,IF(B16&gt;5,17.857143,IF(B17&gt;5,10,2.857143)))))</f>
        <v>2.8571430000000002</v>
      </c>
      <c r="C81" s="20">
        <f t="shared" ref="C81:AX81" si="15">IF(C11&gt;10,IF(C19&gt;1,IF(C12&gt;10,93.333333,IF(C11&gt;20,79,78)),IF(C13&gt;4,IF(C22&gt;4,26.857143,IF(C13&gt;5,66,46.5)),IF(C17&gt;0,60.444444,73.428571))),IF(C11&gt;0,IF(C16&gt;3,IF(C17&gt;0,IF(C12&gt;5,IF(C23&gt;1,62.833333,45.714286),IF(C17&gt;1,IF(C17&gt;9,24.5,33),IF(C25&gt;0,42,51))),66.666667),IF(C25&gt;0,14.777778,35.5)),IF(C10&gt;25,28.571429,IF(C16&gt;5,17.857143,IF(C17&gt;5,10,2.857143)))))</f>
        <v>2.8571430000000002</v>
      </c>
      <c r="D81" s="13">
        <f t="shared" si="15"/>
        <v>2.8571430000000002</v>
      </c>
      <c r="E81" s="13">
        <f t="shared" si="15"/>
        <v>2.8571430000000002</v>
      </c>
      <c r="F81" s="13">
        <f t="shared" si="15"/>
        <v>2.8571430000000002</v>
      </c>
      <c r="G81" s="13">
        <f t="shared" si="15"/>
        <v>2.8571430000000002</v>
      </c>
      <c r="H81" s="13">
        <f t="shared" si="15"/>
        <v>2.8571430000000002</v>
      </c>
      <c r="I81" s="13">
        <f t="shared" si="15"/>
        <v>2.8571430000000002</v>
      </c>
      <c r="J81" s="13">
        <f t="shared" si="15"/>
        <v>2.8571430000000002</v>
      </c>
      <c r="K81" s="13">
        <f t="shared" si="15"/>
        <v>2.8571430000000002</v>
      </c>
      <c r="L81" s="13">
        <f t="shared" si="15"/>
        <v>2.8571430000000002</v>
      </c>
      <c r="M81" s="13">
        <f t="shared" si="15"/>
        <v>2.8571430000000002</v>
      </c>
      <c r="N81" s="13">
        <f t="shared" si="15"/>
        <v>2.8571430000000002</v>
      </c>
      <c r="O81" s="13">
        <f t="shared" si="15"/>
        <v>2.8571430000000002</v>
      </c>
      <c r="P81" s="13">
        <f t="shared" si="15"/>
        <v>2.8571430000000002</v>
      </c>
      <c r="Q81" s="13">
        <f t="shared" si="15"/>
        <v>2.8571430000000002</v>
      </c>
      <c r="R81" s="13">
        <f t="shared" si="15"/>
        <v>2.8571430000000002</v>
      </c>
      <c r="S81" s="13">
        <f t="shared" si="15"/>
        <v>2.8571430000000002</v>
      </c>
      <c r="T81" s="13">
        <f t="shared" si="15"/>
        <v>2.8571430000000002</v>
      </c>
      <c r="U81" s="13">
        <f t="shared" si="15"/>
        <v>2.8571430000000002</v>
      </c>
      <c r="V81" s="13">
        <f t="shared" si="15"/>
        <v>2.8571430000000002</v>
      </c>
      <c r="W81" s="13">
        <f t="shared" si="15"/>
        <v>2.8571430000000002</v>
      </c>
      <c r="X81" s="13">
        <f t="shared" si="15"/>
        <v>2.8571430000000002</v>
      </c>
      <c r="Y81" s="13">
        <f t="shared" si="15"/>
        <v>2.8571430000000002</v>
      </c>
      <c r="Z81" s="13">
        <f t="shared" si="15"/>
        <v>2.8571430000000002</v>
      </c>
      <c r="AA81" s="13">
        <f t="shared" si="15"/>
        <v>2.8571430000000002</v>
      </c>
      <c r="AB81" s="13">
        <f t="shared" si="15"/>
        <v>2.8571430000000002</v>
      </c>
      <c r="AC81" s="13">
        <f t="shared" si="15"/>
        <v>2.8571430000000002</v>
      </c>
      <c r="AD81" s="13">
        <f t="shared" si="15"/>
        <v>2.8571430000000002</v>
      </c>
      <c r="AE81" s="13">
        <f t="shared" si="15"/>
        <v>2.8571430000000002</v>
      </c>
      <c r="AF81" s="13">
        <f t="shared" si="15"/>
        <v>2.8571430000000002</v>
      </c>
      <c r="AG81" s="13">
        <f t="shared" si="15"/>
        <v>2.8571430000000002</v>
      </c>
      <c r="AH81" s="13">
        <f t="shared" si="15"/>
        <v>2.8571430000000002</v>
      </c>
      <c r="AI81" s="13">
        <f t="shared" si="15"/>
        <v>2.8571430000000002</v>
      </c>
      <c r="AJ81" s="13">
        <f t="shared" si="15"/>
        <v>2.8571430000000002</v>
      </c>
      <c r="AK81" s="13">
        <f t="shared" si="15"/>
        <v>2.8571430000000002</v>
      </c>
      <c r="AL81" s="13">
        <f t="shared" si="15"/>
        <v>2.8571430000000002</v>
      </c>
      <c r="AM81" s="13">
        <f t="shared" si="15"/>
        <v>2.8571430000000002</v>
      </c>
      <c r="AN81" s="13">
        <f t="shared" si="15"/>
        <v>2.8571430000000002</v>
      </c>
      <c r="AO81" s="13">
        <f t="shared" si="15"/>
        <v>2.8571430000000002</v>
      </c>
      <c r="AP81" s="13">
        <f t="shared" si="15"/>
        <v>2.8571430000000002</v>
      </c>
      <c r="AQ81" s="13">
        <f t="shared" si="15"/>
        <v>2.8571430000000002</v>
      </c>
      <c r="AR81" s="13">
        <f t="shared" si="15"/>
        <v>2.8571430000000002</v>
      </c>
      <c r="AS81" s="13">
        <f t="shared" si="15"/>
        <v>2.8571430000000002</v>
      </c>
      <c r="AT81" s="13">
        <f t="shared" si="15"/>
        <v>2.8571430000000002</v>
      </c>
      <c r="AU81" s="13">
        <f t="shared" si="15"/>
        <v>2.8571430000000002</v>
      </c>
      <c r="AV81" s="13">
        <f t="shared" si="15"/>
        <v>2.8571430000000002</v>
      </c>
      <c r="AW81" s="13">
        <f t="shared" si="15"/>
        <v>2.8571430000000002</v>
      </c>
      <c r="AX81" s="13">
        <f t="shared" si="15"/>
        <v>2.8571430000000002</v>
      </c>
    </row>
    <row r="82" spans="1:50" x14ac:dyDescent="0.25">
      <c r="A82" s="1" t="s">
        <v>41</v>
      </c>
      <c r="B82" s="20">
        <f>IF(B22&gt;10,IF(B12&gt;0,IF(B16&gt;5,91.666667,86.25),51),IF(B16&gt;7,IF(B10&gt;45,IF(B21&gt;3,30.4,53.333333),IF(B23&gt;4,IF(B18&gt;3,57.6,48.5),IF(B11&gt;10,64.2,73))),IF(B12&gt;7,56,IF(B13&gt;15,65,IF(B23&gt;2,IF(B10&gt;4,IF(B16&gt;3,IF(B18&gt;1,IF(B16&gt;5,30.625,40),21.625),45.375),4.4),IF(B17&gt;1,IF(B11&gt;0,13.75,6.5),IF(B13&gt;0,11,32.5)))))))</f>
        <v>32.5</v>
      </c>
      <c r="C82" s="20">
        <f t="shared" ref="C82:AX82" si="16">IF(C22&gt;10,IF(C12&gt;0,IF(C16&gt;5,91.666667,86.25),51),IF(C16&gt;7,IF(C10&gt;45,IF(C21&gt;3,30.4,53.333333),IF(C23&gt;4,IF(C18&gt;3,57.6,48.5),IF(C11&gt;10,64.2,73))),IF(C12&gt;7,56,IF(C13&gt;15,65,IF(C23&gt;2,IF(C10&gt;4,IF(C16&gt;3,IF(C18&gt;1,IF(C16&gt;5,30.625,40),21.625),45.375),4.4),IF(C17&gt;1,IF(C11&gt;0,13.75,6.5),IF(C13&gt;0,11,32.5)))))))</f>
        <v>32.5</v>
      </c>
      <c r="D82" s="13">
        <f t="shared" si="16"/>
        <v>32.5</v>
      </c>
      <c r="E82" s="13">
        <f t="shared" si="16"/>
        <v>32.5</v>
      </c>
      <c r="F82" s="13">
        <f t="shared" si="16"/>
        <v>32.5</v>
      </c>
      <c r="G82" s="13">
        <f t="shared" si="16"/>
        <v>32.5</v>
      </c>
      <c r="H82" s="13">
        <f t="shared" si="16"/>
        <v>32.5</v>
      </c>
      <c r="I82" s="13">
        <f t="shared" si="16"/>
        <v>32.5</v>
      </c>
      <c r="J82" s="13">
        <f t="shared" si="16"/>
        <v>32.5</v>
      </c>
      <c r="K82" s="13">
        <f t="shared" si="16"/>
        <v>32.5</v>
      </c>
      <c r="L82" s="13">
        <f t="shared" si="16"/>
        <v>32.5</v>
      </c>
      <c r="M82" s="13">
        <f t="shared" si="16"/>
        <v>32.5</v>
      </c>
      <c r="N82" s="13">
        <f t="shared" si="16"/>
        <v>32.5</v>
      </c>
      <c r="O82" s="13">
        <f t="shared" si="16"/>
        <v>32.5</v>
      </c>
      <c r="P82" s="13">
        <f t="shared" si="16"/>
        <v>32.5</v>
      </c>
      <c r="Q82" s="13">
        <f t="shared" si="16"/>
        <v>32.5</v>
      </c>
      <c r="R82" s="13">
        <f t="shared" si="16"/>
        <v>32.5</v>
      </c>
      <c r="S82" s="13">
        <f t="shared" si="16"/>
        <v>32.5</v>
      </c>
      <c r="T82" s="13">
        <f t="shared" si="16"/>
        <v>32.5</v>
      </c>
      <c r="U82" s="13">
        <f t="shared" si="16"/>
        <v>32.5</v>
      </c>
      <c r="V82" s="13">
        <f t="shared" si="16"/>
        <v>32.5</v>
      </c>
      <c r="W82" s="13">
        <f t="shared" si="16"/>
        <v>32.5</v>
      </c>
      <c r="X82" s="13">
        <f t="shared" si="16"/>
        <v>32.5</v>
      </c>
      <c r="Y82" s="13">
        <f t="shared" si="16"/>
        <v>32.5</v>
      </c>
      <c r="Z82" s="13">
        <f t="shared" si="16"/>
        <v>32.5</v>
      </c>
      <c r="AA82" s="13">
        <f t="shared" si="16"/>
        <v>32.5</v>
      </c>
      <c r="AB82" s="13">
        <f t="shared" si="16"/>
        <v>32.5</v>
      </c>
      <c r="AC82" s="13">
        <f t="shared" si="16"/>
        <v>32.5</v>
      </c>
      <c r="AD82" s="13">
        <f t="shared" si="16"/>
        <v>32.5</v>
      </c>
      <c r="AE82" s="13">
        <f t="shared" si="16"/>
        <v>32.5</v>
      </c>
      <c r="AF82" s="13">
        <f t="shared" si="16"/>
        <v>32.5</v>
      </c>
      <c r="AG82" s="13">
        <f t="shared" si="16"/>
        <v>32.5</v>
      </c>
      <c r="AH82" s="13">
        <f t="shared" si="16"/>
        <v>32.5</v>
      </c>
      <c r="AI82" s="13">
        <f t="shared" si="16"/>
        <v>32.5</v>
      </c>
      <c r="AJ82" s="13">
        <f t="shared" si="16"/>
        <v>32.5</v>
      </c>
      <c r="AK82" s="13">
        <f t="shared" si="16"/>
        <v>32.5</v>
      </c>
      <c r="AL82" s="13">
        <f t="shared" si="16"/>
        <v>32.5</v>
      </c>
      <c r="AM82" s="13">
        <f t="shared" si="16"/>
        <v>32.5</v>
      </c>
      <c r="AN82" s="13">
        <f t="shared" si="16"/>
        <v>32.5</v>
      </c>
      <c r="AO82" s="13">
        <f t="shared" si="16"/>
        <v>32.5</v>
      </c>
      <c r="AP82" s="13">
        <f t="shared" si="16"/>
        <v>32.5</v>
      </c>
      <c r="AQ82" s="13">
        <f t="shared" si="16"/>
        <v>32.5</v>
      </c>
      <c r="AR82" s="13">
        <f t="shared" si="16"/>
        <v>32.5</v>
      </c>
      <c r="AS82" s="13">
        <f t="shared" si="16"/>
        <v>32.5</v>
      </c>
      <c r="AT82" s="13">
        <f t="shared" si="16"/>
        <v>32.5</v>
      </c>
      <c r="AU82" s="13">
        <f t="shared" si="16"/>
        <v>32.5</v>
      </c>
      <c r="AV82" s="13">
        <f t="shared" si="16"/>
        <v>32.5</v>
      </c>
      <c r="AW82" s="13">
        <f t="shared" si="16"/>
        <v>32.5</v>
      </c>
      <c r="AX82" s="13">
        <f t="shared" si="16"/>
        <v>32.5</v>
      </c>
    </row>
    <row r="83" spans="1:50" x14ac:dyDescent="0.25">
      <c r="A83" s="1" t="s">
        <v>42</v>
      </c>
      <c r="B83" s="20">
        <f>IF(B10&gt;30,IF(B22&gt;3,IF(B10&gt;60,IF(B13&gt;5,92,85.428571),IF(B19&gt;5,38.166667,IF(B14&gt;2,IF(B10&gt;40,58.571429,48.888889),IF(B14&gt;0,IF(B12&gt;1,66.428571,81),IF(B20&gt;1,64.285714,45.6))))),IF(B12&gt;1,67,IF(B25&gt;0,32.583333,19))),IF(B17&gt;1,IF(B23&gt;2,IF(B13&gt;0,37.5,46.857143),IF(B16&gt;7,34.375,22.8)),IF(B11&gt;3,IF(B23&gt;2,17.8,IF(B16&gt;0,34,27.6)),IF(B10&gt;4,8.5,IF(B11&gt;1,7,3.142857)))))</f>
        <v>3.1428569999999998</v>
      </c>
      <c r="C83" s="20">
        <f t="shared" ref="C83:AX83" si="17">IF(C10&gt;30,IF(C22&gt;3,IF(C10&gt;60,IF(C13&gt;5,92,85.428571),IF(C19&gt;5,38.166667,IF(C14&gt;2,IF(C10&gt;40,58.571429,48.888889),IF(C14&gt;0,IF(C12&gt;1,66.428571,81),IF(C20&gt;1,64.285714,45.6))))),IF(C12&gt;1,67,IF(C25&gt;0,32.583333,19))),IF(C17&gt;1,IF(C23&gt;2,IF(C13&gt;0,37.5,46.857143),IF(C16&gt;7,34.375,22.8)),IF(C11&gt;3,IF(C23&gt;2,17.8,IF(C16&gt;0,34,27.6)),IF(C10&gt;4,8.5,IF(C11&gt;1,7,3.142857)))))</f>
        <v>3.1428569999999998</v>
      </c>
      <c r="D83" s="13">
        <f t="shared" si="17"/>
        <v>3.1428569999999998</v>
      </c>
      <c r="E83" s="13">
        <f t="shared" si="17"/>
        <v>3.1428569999999998</v>
      </c>
      <c r="F83" s="13">
        <f t="shared" si="17"/>
        <v>3.1428569999999998</v>
      </c>
      <c r="G83" s="13">
        <f t="shared" si="17"/>
        <v>3.1428569999999998</v>
      </c>
      <c r="H83" s="13">
        <f t="shared" si="17"/>
        <v>3.1428569999999998</v>
      </c>
      <c r="I83" s="13">
        <f t="shared" si="17"/>
        <v>3.1428569999999998</v>
      </c>
      <c r="J83" s="13">
        <f t="shared" si="17"/>
        <v>3.1428569999999998</v>
      </c>
      <c r="K83" s="13">
        <f t="shared" si="17"/>
        <v>3.1428569999999998</v>
      </c>
      <c r="L83" s="13">
        <f t="shared" si="17"/>
        <v>3.1428569999999998</v>
      </c>
      <c r="M83" s="13">
        <f t="shared" si="17"/>
        <v>3.1428569999999998</v>
      </c>
      <c r="N83" s="13">
        <f t="shared" si="17"/>
        <v>3.1428569999999998</v>
      </c>
      <c r="O83" s="13">
        <f t="shared" si="17"/>
        <v>3.1428569999999998</v>
      </c>
      <c r="P83" s="13">
        <f t="shared" si="17"/>
        <v>3.1428569999999998</v>
      </c>
      <c r="Q83" s="13">
        <f t="shared" si="17"/>
        <v>3.1428569999999998</v>
      </c>
      <c r="R83" s="13">
        <f t="shared" si="17"/>
        <v>3.1428569999999998</v>
      </c>
      <c r="S83" s="13">
        <f t="shared" si="17"/>
        <v>3.1428569999999998</v>
      </c>
      <c r="T83" s="13">
        <f t="shared" si="17"/>
        <v>3.1428569999999998</v>
      </c>
      <c r="U83" s="13">
        <f t="shared" si="17"/>
        <v>3.1428569999999998</v>
      </c>
      <c r="V83" s="13">
        <f t="shared" si="17"/>
        <v>3.1428569999999998</v>
      </c>
      <c r="W83" s="13">
        <f t="shared" si="17"/>
        <v>3.1428569999999998</v>
      </c>
      <c r="X83" s="13">
        <f t="shared" si="17"/>
        <v>3.1428569999999998</v>
      </c>
      <c r="Y83" s="13">
        <f t="shared" si="17"/>
        <v>3.1428569999999998</v>
      </c>
      <c r="Z83" s="13">
        <f t="shared" si="17"/>
        <v>3.1428569999999998</v>
      </c>
      <c r="AA83" s="13">
        <f t="shared" si="17"/>
        <v>3.1428569999999998</v>
      </c>
      <c r="AB83" s="13">
        <f t="shared" si="17"/>
        <v>3.1428569999999998</v>
      </c>
      <c r="AC83" s="13">
        <f t="shared" si="17"/>
        <v>3.1428569999999998</v>
      </c>
      <c r="AD83" s="13">
        <f t="shared" si="17"/>
        <v>3.1428569999999998</v>
      </c>
      <c r="AE83" s="13">
        <f t="shared" si="17"/>
        <v>3.1428569999999998</v>
      </c>
      <c r="AF83" s="13">
        <f t="shared" si="17"/>
        <v>3.1428569999999998</v>
      </c>
      <c r="AG83" s="13">
        <f t="shared" si="17"/>
        <v>3.1428569999999998</v>
      </c>
      <c r="AH83" s="13">
        <f t="shared" si="17"/>
        <v>3.1428569999999998</v>
      </c>
      <c r="AI83" s="13">
        <f t="shared" si="17"/>
        <v>3.1428569999999998</v>
      </c>
      <c r="AJ83" s="13">
        <f t="shared" si="17"/>
        <v>3.1428569999999998</v>
      </c>
      <c r="AK83" s="13">
        <f t="shared" si="17"/>
        <v>3.1428569999999998</v>
      </c>
      <c r="AL83" s="13">
        <f t="shared" si="17"/>
        <v>3.1428569999999998</v>
      </c>
      <c r="AM83" s="13">
        <f t="shared" si="17"/>
        <v>3.1428569999999998</v>
      </c>
      <c r="AN83" s="13">
        <f t="shared" si="17"/>
        <v>3.1428569999999998</v>
      </c>
      <c r="AO83" s="13">
        <f t="shared" si="17"/>
        <v>3.1428569999999998</v>
      </c>
      <c r="AP83" s="13">
        <f t="shared" si="17"/>
        <v>3.1428569999999998</v>
      </c>
      <c r="AQ83" s="13">
        <f t="shared" si="17"/>
        <v>3.1428569999999998</v>
      </c>
      <c r="AR83" s="13">
        <f t="shared" si="17"/>
        <v>3.1428569999999998</v>
      </c>
      <c r="AS83" s="13">
        <f t="shared" si="17"/>
        <v>3.1428569999999998</v>
      </c>
      <c r="AT83" s="13">
        <f t="shared" si="17"/>
        <v>3.1428569999999998</v>
      </c>
      <c r="AU83" s="13">
        <f t="shared" si="17"/>
        <v>3.1428569999999998</v>
      </c>
      <c r="AV83" s="13">
        <f t="shared" si="17"/>
        <v>3.1428569999999998</v>
      </c>
      <c r="AW83" s="13">
        <f t="shared" si="17"/>
        <v>3.1428569999999998</v>
      </c>
      <c r="AX83" s="13">
        <f t="shared" si="17"/>
        <v>3.1428569999999998</v>
      </c>
    </row>
    <row r="84" spans="1:50" x14ac:dyDescent="0.25">
      <c r="A84" s="1" t="s">
        <v>43</v>
      </c>
      <c r="B84" s="20">
        <f>IF(B10&gt;25,IF(B19&gt;5,IF(B18&gt;5,83.285714,90.681818),IF(B22&gt;4,IF(B20&gt;5,IF(B13&gt;1,87,75.6),IF(B17&gt;5,36.666667,IF(B19&gt;2,84.285714,IF(B21&gt;3,IF(B12&gt;3,60,72),IF(B16&gt;20,53.888889,56.166667))))),IF(B11&gt;1,IF(B11&gt;35,38,IF(B13&gt;1,57,64)),20.666667))),IF(B12&gt;4,IF(B16&gt;3,37.857143,80),IF(B12&gt;0,IF(B12&gt;3,15,IF(B21&gt;2,24.285714,36.625)),IF(B17&gt;0,10.714286,3.4))))</f>
        <v>3.4</v>
      </c>
      <c r="C84" s="20">
        <f t="shared" ref="C84:AX84" si="18">IF(C10&gt;25,IF(C19&gt;5,IF(C18&gt;5,83.285714,90.681818),IF(C22&gt;4,IF(C20&gt;5,IF(C13&gt;1,87,75.6),IF(C17&gt;5,36.666667,IF(C19&gt;2,84.285714,IF(C21&gt;3,IF(C12&gt;3,60,72),IF(C16&gt;20,53.888889,56.166667))))),IF(C11&gt;1,IF(C11&gt;35,38,IF(C13&gt;1,57,64)),20.666667))),IF(C12&gt;4,IF(C16&gt;3,37.857143,80),IF(C12&gt;0,IF(C12&gt;3,15,IF(C21&gt;2,24.285714,36.625)),IF(C17&gt;0,10.714286,3.4))))</f>
        <v>3.4</v>
      </c>
      <c r="D84" s="13">
        <f t="shared" si="18"/>
        <v>3.4</v>
      </c>
      <c r="E84" s="13">
        <f t="shared" si="18"/>
        <v>3.4</v>
      </c>
      <c r="F84" s="13">
        <f t="shared" si="18"/>
        <v>3.4</v>
      </c>
      <c r="G84" s="13">
        <f t="shared" si="18"/>
        <v>3.4</v>
      </c>
      <c r="H84" s="13">
        <f t="shared" si="18"/>
        <v>3.4</v>
      </c>
      <c r="I84" s="13">
        <f t="shared" si="18"/>
        <v>3.4</v>
      </c>
      <c r="J84" s="13">
        <f t="shared" si="18"/>
        <v>3.4</v>
      </c>
      <c r="K84" s="13">
        <f t="shared" si="18"/>
        <v>3.4</v>
      </c>
      <c r="L84" s="13">
        <f t="shared" si="18"/>
        <v>3.4</v>
      </c>
      <c r="M84" s="13">
        <f t="shared" si="18"/>
        <v>3.4</v>
      </c>
      <c r="N84" s="13">
        <f t="shared" si="18"/>
        <v>3.4</v>
      </c>
      <c r="O84" s="13">
        <f t="shared" si="18"/>
        <v>3.4</v>
      </c>
      <c r="P84" s="13">
        <f t="shared" si="18"/>
        <v>3.4</v>
      </c>
      <c r="Q84" s="13">
        <f t="shared" si="18"/>
        <v>3.4</v>
      </c>
      <c r="R84" s="13">
        <f t="shared" si="18"/>
        <v>3.4</v>
      </c>
      <c r="S84" s="13">
        <f t="shared" si="18"/>
        <v>3.4</v>
      </c>
      <c r="T84" s="13">
        <f t="shared" si="18"/>
        <v>3.4</v>
      </c>
      <c r="U84" s="13">
        <f t="shared" si="18"/>
        <v>3.4</v>
      </c>
      <c r="V84" s="13">
        <f t="shared" si="18"/>
        <v>3.4</v>
      </c>
      <c r="W84" s="13">
        <f t="shared" si="18"/>
        <v>3.4</v>
      </c>
      <c r="X84" s="13">
        <f t="shared" si="18"/>
        <v>3.4</v>
      </c>
      <c r="Y84" s="13">
        <f t="shared" si="18"/>
        <v>3.4</v>
      </c>
      <c r="Z84" s="13">
        <f t="shared" si="18"/>
        <v>3.4</v>
      </c>
      <c r="AA84" s="13">
        <f t="shared" si="18"/>
        <v>3.4</v>
      </c>
      <c r="AB84" s="13">
        <f t="shared" si="18"/>
        <v>3.4</v>
      </c>
      <c r="AC84" s="13">
        <f t="shared" si="18"/>
        <v>3.4</v>
      </c>
      <c r="AD84" s="13">
        <f t="shared" si="18"/>
        <v>3.4</v>
      </c>
      <c r="AE84" s="13">
        <f t="shared" si="18"/>
        <v>3.4</v>
      </c>
      <c r="AF84" s="13">
        <f t="shared" si="18"/>
        <v>3.4</v>
      </c>
      <c r="AG84" s="13">
        <f t="shared" si="18"/>
        <v>3.4</v>
      </c>
      <c r="AH84" s="13">
        <f t="shared" si="18"/>
        <v>3.4</v>
      </c>
      <c r="AI84" s="13">
        <f t="shared" si="18"/>
        <v>3.4</v>
      </c>
      <c r="AJ84" s="13">
        <f t="shared" si="18"/>
        <v>3.4</v>
      </c>
      <c r="AK84" s="13">
        <f t="shared" si="18"/>
        <v>3.4</v>
      </c>
      <c r="AL84" s="13">
        <f t="shared" si="18"/>
        <v>3.4</v>
      </c>
      <c r="AM84" s="13">
        <f t="shared" si="18"/>
        <v>3.4</v>
      </c>
      <c r="AN84" s="13">
        <f t="shared" si="18"/>
        <v>3.4</v>
      </c>
      <c r="AO84" s="13">
        <f t="shared" si="18"/>
        <v>3.4</v>
      </c>
      <c r="AP84" s="13">
        <f t="shared" si="18"/>
        <v>3.4</v>
      </c>
      <c r="AQ84" s="13">
        <f t="shared" si="18"/>
        <v>3.4</v>
      </c>
      <c r="AR84" s="13">
        <f t="shared" si="18"/>
        <v>3.4</v>
      </c>
      <c r="AS84" s="13">
        <f t="shared" si="18"/>
        <v>3.4</v>
      </c>
      <c r="AT84" s="13">
        <f t="shared" si="18"/>
        <v>3.4</v>
      </c>
      <c r="AU84" s="13">
        <f t="shared" si="18"/>
        <v>3.4</v>
      </c>
      <c r="AV84" s="13">
        <f t="shared" si="18"/>
        <v>3.4</v>
      </c>
      <c r="AW84" s="13">
        <f t="shared" si="18"/>
        <v>3.4</v>
      </c>
      <c r="AX84" s="13">
        <f t="shared" si="18"/>
        <v>3.4</v>
      </c>
    </row>
    <row r="85" spans="1:50" x14ac:dyDescent="0.25">
      <c r="A85" s="1" t="s">
        <v>44</v>
      </c>
      <c r="B85" s="20">
        <f>IF(B10&gt;25,IF(B20&gt;5,IF(B12&gt;15,100,IF(B22&gt;6,IF(B11&gt;15,71.923077,76.875),64.375)),IF(B16&gt;5,IF(B20&gt;1,IF(B11&gt;10,53.888889,IF(B13&gt;0,78,59.375)),48.555556),IF(B11&gt;25,56.5,IF(B12&gt;1,36,25.833333)))),IF(B18&gt;4,IF(B18&gt;7,28.6,IF(B19&gt;3,8.8,7.8)),IF(B10&gt;3,IF(B21&gt;7,18,IF(B23&gt;2,58.333333,IF(B10&gt;9,IF(B17&gt;0,36.75,46.111111),22))),4)))</f>
        <v>4</v>
      </c>
      <c r="C85" s="20">
        <f t="shared" ref="C85:AX85" si="19">IF(C10&gt;25,IF(C20&gt;5,IF(C12&gt;15,100,IF(C22&gt;6,IF(C11&gt;15,71.923077,76.875),64.375)),IF(C16&gt;5,IF(C20&gt;1,IF(C11&gt;10,53.888889,IF(C13&gt;0,78,59.375)),48.555556),IF(C11&gt;25,56.5,IF(C12&gt;1,36,25.833333)))),IF(C18&gt;4,IF(C18&gt;7,28.6,IF(C19&gt;3,8.8,7.8)),IF(C10&gt;3,IF(C21&gt;7,18,IF(C23&gt;2,58.333333,IF(C10&gt;9,IF(C17&gt;0,36.75,46.111111),22))),4)))</f>
        <v>4</v>
      </c>
      <c r="D85" s="13">
        <f t="shared" si="19"/>
        <v>4</v>
      </c>
      <c r="E85" s="13">
        <f t="shared" si="19"/>
        <v>4</v>
      </c>
      <c r="F85" s="13">
        <f t="shared" si="19"/>
        <v>4</v>
      </c>
      <c r="G85" s="13">
        <f t="shared" si="19"/>
        <v>4</v>
      </c>
      <c r="H85" s="13">
        <f t="shared" si="19"/>
        <v>4</v>
      </c>
      <c r="I85" s="13">
        <f t="shared" si="19"/>
        <v>4</v>
      </c>
      <c r="J85" s="13">
        <f t="shared" si="19"/>
        <v>4</v>
      </c>
      <c r="K85" s="13">
        <f t="shared" si="19"/>
        <v>4</v>
      </c>
      <c r="L85" s="13">
        <f t="shared" si="19"/>
        <v>4</v>
      </c>
      <c r="M85" s="13">
        <f t="shared" si="19"/>
        <v>4</v>
      </c>
      <c r="N85" s="13">
        <f t="shared" si="19"/>
        <v>4</v>
      </c>
      <c r="O85" s="13">
        <f t="shared" si="19"/>
        <v>4</v>
      </c>
      <c r="P85" s="13">
        <f t="shared" si="19"/>
        <v>4</v>
      </c>
      <c r="Q85" s="13">
        <f t="shared" si="19"/>
        <v>4</v>
      </c>
      <c r="R85" s="13">
        <f t="shared" si="19"/>
        <v>4</v>
      </c>
      <c r="S85" s="13">
        <f t="shared" si="19"/>
        <v>4</v>
      </c>
      <c r="T85" s="13">
        <f t="shared" si="19"/>
        <v>4</v>
      </c>
      <c r="U85" s="13">
        <f t="shared" si="19"/>
        <v>4</v>
      </c>
      <c r="V85" s="13">
        <f t="shared" si="19"/>
        <v>4</v>
      </c>
      <c r="W85" s="13">
        <f t="shared" si="19"/>
        <v>4</v>
      </c>
      <c r="X85" s="13">
        <f t="shared" si="19"/>
        <v>4</v>
      </c>
      <c r="Y85" s="13">
        <f t="shared" si="19"/>
        <v>4</v>
      </c>
      <c r="Z85" s="13">
        <f t="shared" si="19"/>
        <v>4</v>
      </c>
      <c r="AA85" s="13">
        <f t="shared" si="19"/>
        <v>4</v>
      </c>
      <c r="AB85" s="13">
        <f t="shared" si="19"/>
        <v>4</v>
      </c>
      <c r="AC85" s="13">
        <f t="shared" si="19"/>
        <v>4</v>
      </c>
      <c r="AD85" s="13">
        <f t="shared" si="19"/>
        <v>4</v>
      </c>
      <c r="AE85" s="13">
        <f t="shared" si="19"/>
        <v>4</v>
      </c>
      <c r="AF85" s="13">
        <f t="shared" si="19"/>
        <v>4</v>
      </c>
      <c r="AG85" s="13">
        <f t="shared" si="19"/>
        <v>4</v>
      </c>
      <c r="AH85" s="13">
        <f t="shared" si="19"/>
        <v>4</v>
      </c>
      <c r="AI85" s="13">
        <f t="shared" si="19"/>
        <v>4</v>
      </c>
      <c r="AJ85" s="13">
        <f t="shared" si="19"/>
        <v>4</v>
      </c>
      <c r="AK85" s="13">
        <f t="shared" si="19"/>
        <v>4</v>
      </c>
      <c r="AL85" s="13">
        <f t="shared" si="19"/>
        <v>4</v>
      </c>
      <c r="AM85" s="13">
        <f t="shared" si="19"/>
        <v>4</v>
      </c>
      <c r="AN85" s="13">
        <f t="shared" si="19"/>
        <v>4</v>
      </c>
      <c r="AO85" s="13">
        <f t="shared" si="19"/>
        <v>4</v>
      </c>
      <c r="AP85" s="13">
        <f t="shared" si="19"/>
        <v>4</v>
      </c>
      <c r="AQ85" s="13">
        <f t="shared" si="19"/>
        <v>4</v>
      </c>
      <c r="AR85" s="13">
        <f t="shared" si="19"/>
        <v>4</v>
      </c>
      <c r="AS85" s="13">
        <f t="shared" si="19"/>
        <v>4</v>
      </c>
      <c r="AT85" s="13">
        <f t="shared" si="19"/>
        <v>4</v>
      </c>
      <c r="AU85" s="13">
        <f t="shared" si="19"/>
        <v>4</v>
      </c>
      <c r="AV85" s="13">
        <f t="shared" si="19"/>
        <v>4</v>
      </c>
      <c r="AW85" s="13">
        <f t="shared" si="19"/>
        <v>4</v>
      </c>
      <c r="AX85" s="13">
        <f t="shared" si="19"/>
        <v>4</v>
      </c>
    </row>
    <row r="86" spans="1:50" x14ac:dyDescent="0.25">
      <c r="A86" s="1" t="s">
        <v>45</v>
      </c>
      <c r="B86" s="20">
        <f>IF(B14&gt;0,IF(B16&gt;2,IF(B25&gt;2,IF(B19&gt;1,38.384615,62.166667),IF(B21&gt;5,IF(B17&gt;5,72,IF(B11&gt;8,IF(B11&gt;15,85.3125,100),77)),IF(B23&gt;3,77.142857,IF(B22&gt;5,68.2,56.428571)))),IF(B10&gt;30,54,IF(B12&gt;0,35.6,18.8))),IF(B13&gt;1,43,IF(B20&gt;0,IF(B16&gt;4,IF(B20&gt;1,5.375,12.454545),IF(B16&gt;1,19.666667,14.714286)),IF(B10&gt;20,40.4,IF(B16&gt;5,30.833333,5.777778)))))</f>
        <v>5.7777779999999996</v>
      </c>
      <c r="C86" s="20">
        <f t="shared" ref="C86:AX86" si="20">IF(C14&gt;0,IF(C16&gt;2,IF(C25&gt;2,IF(C19&gt;1,38.384615,62.166667),IF(C21&gt;5,IF(C17&gt;5,72,IF(C11&gt;8,IF(C11&gt;15,85.3125,100),77)),IF(C23&gt;3,77.142857,IF(C22&gt;5,68.2,56.428571)))),IF(C10&gt;30,54,IF(C12&gt;0,35.6,18.8))),IF(C13&gt;1,43,IF(C20&gt;0,IF(C16&gt;4,IF(C20&gt;1,5.375,12.454545),IF(C16&gt;1,19.666667,14.714286)),IF(C10&gt;20,40.4,IF(C16&gt;5,30.833333,5.777778)))))</f>
        <v>5.7777779999999996</v>
      </c>
      <c r="D86" s="13">
        <f t="shared" si="20"/>
        <v>5.7777779999999996</v>
      </c>
      <c r="E86" s="13">
        <f t="shared" si="20"/>
        <v>5.7777779999999996</v>
      </c>
      <c r="F86" s="13">
        <f t="shared" si="20"/>
        <v>5.7777779999999996</v>
      </c>
      <c r="G86" s="13">
        <f t="shared" si="20"/>
        <v>5.7777779999999996</v>
      </c>
      <c r="H86" s="13">
        <f t="shared" si="20"/>
        <v>5.7777779999999996</v>
      </c>
      <c r="I86" s="13">
        <f t="shared" si="20"/>
        <v>5.7777779999999996</v>
      </c>
      <c r="J86" s="13">
        <f t="shared" si="20"/>
        <v>5.7777779999999996</v>
      </c>
      <c r="K86" s="13">
        <f t="shared" si="20"/>
        <v>5.7777779999999996</v>
      </c>
      <c r="L86" s="13">
        <f t="shared" si="20"/>
        <v>5.7777779999999996</v>
      </c>
      <c r="M86" s="13">
        <f t="shared" si="20"/>
        <v>5.7777779999999996</v>
      </c>
      <c r="N86" s="13">
        <f t="shared" si="20"/>
        <v>5.7777779999999996</v>
      </c>
      <c r="O86" s="13">
        <f t="shared" si="20"/>
        <v>5.7777779999999996</v>
      </c>
      <c r="P86" s="13">
        <f t="shared" si="20"/>
        <v>5.7777779999999996</v>
      </c>
      <c r="Q86" s="13">
        <f t="shared" si="20"/>
        <v>5.7777779999999996</v>
      </c>
      <c r="R86" s="13">
        <f t="shared" si="20"/>
        <v>5.7777779999999996</v>
      </c>
      <c r="S86" s="13">
        <f t="shared" si="20"/>
        <v>5.7777779999999996</v>
      </c>
      <c r="T86" s="13">
        <f t="shared" si="20"/>
        <v>5.7777779999999996</v>
      </c>
      <c r="U86" s="13">
        <f t="shared" si="20"/>
        <v>5.7777779999999996</v>
      </c>
      <c r="V86" s="13">
        <f t="shared" si="20"/>
        <v>5.7777779999999996</v>
      </c>
      <c r="W86" s="13">
        <f t="shared" si="20"/>
        <v>5.7777779999999996</v>
      </c>
      <c r="X86" s="13">
        <f t="shared" si="20"/>
        <v>5.7777779999999996</v>
      </c>
      <c r="Y86" s="13">
        <f t="shared" si="20"/>
        <v>5.7777779999999996</v>
      </c>
      <c r="Z86" s="13">
        <f t="shared" si="20"/>
        <v>5.7777779999999996</v>
      </c>
      <c r="AA86" s="13">
        <f t="shared" si="20"/>
        <v>5.7777779999999996</v>
      </c>
      <c r="AB86" s="13">
        <f t="shared" si="20"/>
        <v>5.7777779999999996</v>
      </c>
      <c r="AC86" s="13">
        <f t="shared" si="20"/>
        <v>5.7777779999999996</v>
      </c>
      <c r="AD86" s="13">
        <f t="shared" si="20"/>
        <v>5.7777779999999996</v>
      </c>
      <c r="AE86" s="13">
        <f t="shared" si="20"/>
        <v>5.7777779999999996</v>
      </c>
      <c r="AF86" s="13">
        <f t="shared" si="20"/>
        <v>5.7777779999999996</v>
      </c>
      <c r="AG86" s="13">
        <f t="shared" si="20"/>
        <v>5.7777779999999996</v>
      </c>
      <c r="AH86" s="13">
        <f t="shared" si="20"/>
        <v>5.7777779999999996</v>
      </c>
      <c r="AI86" s="13">
        <f t="shared" si="20"/>
        <v>5.7777779999999996</v>
      </c>
      <c r="AJ86" s="13">
        <f t="shared" si="20"/>
        <v>5.7777779999999996</v>
      </c>
      <c r="AK86" s="13">
        <f t="shared" si="20"/>
        <v>5.7777779999999996</v>
      </c>
      <c r="AL86" s="13">
        <f t="shared" si="20"/>
        <v>5.7777779999999996</v>
      </c>
      <c r="AM86" s="13">
        <f t="shared" si="20"/>
        <v>5.7777779999999996</v>
      </c>
      <c r="AN86" s="13">
        <f t="shared" si="20"/>
        <v>5.7777779999999996</v>
      </c>
      <c r="AO86" s="13">
        <f t="shared" si="20"/>
        <v>5.7777779999999996</v>
      </c>
      <c r="AP86" s="13">
        <f t="shared" si="20"/>
        <v>5.7777779999999996</v>
      </c>
      <c r="AQ86" s="13">
        <f t="shared" si="20"/>
        <v>5.7777779999999996</v>
      </c>
      <c r="AR86" s="13">
        <f t="shared" si="20"/>
        <v>5.7777779999999996</v>
      </c>
      <c r="AS86" s="13">
        <f t="shared" si="20"/>
        <v>5.7777779999999996</v>
      </c>
      <c r="AT86" s="13">
        <f t="shared" si="20"/>
        <v>5.7777779999999996</v>
      </c>
      <c r="AU86" s="13">
        <f t="shared" si="20"/>
        <v>5.7777779999999996</v>
      </c>
      <c r="AV86" s="13">
        <f t="shared" si="20"/>
        <v>5.7777779999999996</v>
      </c>
      <c r="AW86" s="13">
        <f t="shared" si="20"/>
        <v>5.7777779999999996</v>
      </c>
      <c r="AX86" s="13">
        <f t="shared" si="20"/>
        <v>5.7777779999999996</v>
      </c>
    </row>
    <row r="87" spans="1:50" x14ac:dyDescent="0.25">
      <c r="A87" s="1" t="s">
        <v>46</v>
      </c>
      <c r="B87" s="20">
        <f>IF(B13&gt;0,IF(B21&gt;10,78.333333,IF(B19&gt;4,IF(B10&gt;50,27.125,IF(B17&gt;6,55,41.666667)),IF(B23&gt;4,IF(B10&gt;40,66.4,36),IF(B13&gt;2,IF(B11&gt;15,63.333333,IF(B17&gt;1,57.666667,58.333333)),IF(B20&gt;1,IF(B19&gt;0,89,77.6),66.666667))))),IF(B11&gt;5,IF(B17&gt;0,IF(B25&gt;1,23.142857,IF(B12&gt;4,50.166667,44)),73.833333),IF(B16&gt;3,IF(B23&gt;4,15.125,IF(B23&gt;1,IF(B19&gt;1,34,58.333333),16)),IF(B10&gt;4,IF(B20&gt;0,5.833333,13),IF(B12&gt;0,4.2,0.4)))))</f>
        <v>0.4</v>
      </c>
      <c r="C87" s="20">
        <f t="shared" ref="C87:AX87" si="21">IF(C13&gt;0,IF(C21&gt;10,78.333333,IF(C19&gt;4,IF(C10&gt;50,27.125,IF(C17&gt;6,55,41.666667)),IF(C23&gt;4,IF(C10&gt;40,66.4,36),IF(C13&gt;2,IF(C11&gt;15,63.333333,IF(C17&gt;1,57.666667,58.333333)),IF(C20&gt;1,IF(C19&gt;0,89,77.6),66.666667))))),IF(C11&gt;5,IF(C17&gt;0,IF(C25&gt;1,23.142857,IF(C12&gt;4,50.166667,44)),73.833333),IF(C16&gt;3,IF(C23&gt;4,15.125,IF(C23&gt;1,IF(C19&gt;1,34,58.333333),16)),IF(C10&gt;4,IF(C20&gt;0,5.833333,13),IF(C12&gt;0,4.2,0.4)))))</f>
        <v>0.4</v>
      </c>
      <c r="D87" s="13">
        <f t="shared" si="21"/>
        <v>0.4</v>
      </c>
      <c r="E87" s="13">
        <f t="shared" si="21"/>
        <v>0.4</v>
      </c>
      <c r="F87" s="13">
        <f t="shared" si="21"/>
        <v>0.4</v>
      </c>
      <c r="G87" s="13">
        <f t="shared" si="21"/>
        <v>0.4</v>
      </c>
      <c r="H87" s="13">
        <f t="shared" si="21"/>
        <v>0.4</v>
      </c>
      <c r="I87" s="13">
        <f t="shared" si="21"/>
        <v>0.4</v>
      </c>
      <c r="J87" s="13">
        <f t="shared" si="21"/>
        <v>0.4</v>
      </c>
      <c r="K87" s="13">
        <f t="shared" si="21"/>
        <v>0.4</v>
      </c>
      <c r="L87" s="13">
        <f t="shared" si="21"/>
        <v>0.4</v>
      </c>
      <c r="M87" s="13">
        <f t="shared" si="21"/>
        <v>0.4</v>
      </c>
      <c r="N87" s="13">
        <f t="shared" si="21"/>
        <v>0.4</v>
      </c>
      <c r="O87" s="13">
        <f t="shared" si="21"/>
        <v>0.4</v>
      </c>
      <c r="P87" s="13">
        <f t="shared" si="21"/>
        <v>0.4</v>
      </c>
      <c r="Q87" s="13">
        <f t="shared" si="21"/>
        <v>0.4</v>
      </c>
      <c r="R87" s="13">
        <f t="shared" si="21"/>
        <v>0.4</v>
      </c>
      <c r="S87" s="13">
        <f t="shared" si="21"/>
        <v>0.4</v>
      </c>
      <c r="T87" s="13">
        <f t="shared" si="21"/>
        <v>0.4</v>
      </c>
      <c r="U87" s="13">
        <f t="shared" si="21"/>
        <v>0.4</v>
      </c>
      <c r="V87" s="13">
        <f t="shared" si="21"/>
        <v>0.4</v>
      </c>
      <c r="W87" s="13">
        <f t="shared" si="21"/>
        <v>0.4</v>
      </c>
      <c r="X87" s="13">
        <f t="shared" si="21"/>
        <v>0.4</v>
      </c>
      <c r="Y87" s="13">
        <f t="shared" si="21"/>
        <v>0.4</v>
      </c>
      <c r="Z87" s="13">
        <f t="shared" si="21"/>
        <v>0.4</v>
      </c>
      <c r="AA87" s="13">
        <f t="shared" si="21"/>
        <v>0.4</v>
      </c>
      <c r="AB87" s="13">
        <f t="shared" si="21"/>
        <v>0.4</v>
      </c>
      <c r="AC87" s="13">
        <f t="shared" si="21"/>
        <v>0.4</v>
      </c>
      <c r="AD87" s="13">
        <f t="shared" si="21"/>
        <v>0.4</v>
      </c>
      <c r="AE87" s="13">
        <f t="shared" si="21"/>
        <v>0.4</v>
      </c>
      <c r="AF87" s="13">
        <f t="shared" si="21"/>
        <v>0.4</v>
      </c>
      <c r="AG87" s="13">
        <f t="shared" si="21"/>
        <v>0.4</v>
      </c>
      <c r="AH87" s="13">
        <f t="shared" si="21"/>
        <v>0.4</v>
      </c>
      <c r="AI87" s="13">
        <f t="shared" si="21"/>
        <v>0.4</v>
      </c>
      <c r="AJ87" s="13">
        <f t="shared" si="21"/>
        <v>0.4</v>
      </c>
      <c r="AK87" s="13">
        <f t="shared" si="21"/>
        <v>0.4</v>
      </c>
      <c r="AL87" s="13">
        <f t="shared" si="21"/>
        <v>0.4</v>
      </c>
      <c r="AM87" s="13">
        <f t="shared" si="21"/>
        <v>0.4</v>
      </c>
      <c r="AN87" s="13">
        <f t="shared" si="21"/>
        <v>0.4</v>
      </c>
      <c r="AO87" s="13">
        <f t="shared" si="21"/>
        <v>0.4</v>
      </c>
      <c r="AP87" s="13">
        <f t="shared" si="21"/>
        <v>0.4</v>
      </c>
      <c r="AQ87" s="13">
        <f t="shared" si="21"/>
        <v>0.4</v>
      </c>
      <c r="AR87" s="13">
        <f t="shared" si="21"/>
        <v>0.4</v>
      </c>
      <c r="AS87" s="13">
        <f t="shared" si="21"/>
        <v>0.4</v>
      </c>
      <c r="AT87" s="13">
        <f t="shared" si="21"/>
        <v>0.4</v>
      </c>
      <c r="AU87" s="13">
        <f t="shared" si="21"/>
        <v>0.4</v>
      </c>
      <c r="AV87" s="13">
        <f t="shared" si="21"/>
        <v>0.4</v>
      </c>
      <c r="AW87" s="13">
        <f t="shared" si="21"/>
        <v>0.4</v>
      </c>
      <c r="AX87" s="13">
        <f t="shared" si="21"/>
        <v>0.4</v>
      </c>
    </row>
    <row r="88" spans="1:50" x14ac:dyDescent="0.25">
      <c r="A88" s="1" t="s">
        <v>47</v>
      </c>
      <c r="B88" s="20">
        <f>IF(B10&gt;30,IF(B12&gt;0,IF(B11&gt;2,IF(B22&gt;6,IF(B10&gt;50,IF(B14&gt;1,90,84.166667),76),IF(B21&gt;2,IF(B12&gt;2,50,67.2),IF(B12&gt;6,80.6,96))),42),IF(B20&gt;1,IF(B25&gt;0,IF(B13&gt;0,48,50),76),IF(B13&gt;0,IF(B11&gt;1,35,25.6),4))),IF(B25&gt;1,IF(B16&gt;1,14.777778,IF(B11&gt;0,6.6,7.142857)),IF(B16&gt;0,IF(B18&gt;5,19.285714,IF(B17&gt;4,30.555556,IF(B18&gt;3,39.444444,51.222222))),8.6)))</f>
        <v>8.6</v>
      </c>
      <c r="C88" s="20">
        <f t="shared" ref="C88:AX88" si="22">IF(C10&gt;30,IF(C12&gt;0,IF(C11&gt;2,IF(C22&gt;6,IF(C10&gt;50,IF(C14&gt;1,90,84.166667),76),IF(C21&gt;2,IF(C12&gt;2,50,67.2),IF(C12&gt;6,80.6,96))),42),IF(C20&gt;1,IF(C25&gt;0,IF(C13&gt;0,48,50),76),IF(C13&gt;0,IF(C11&gt;1,35,25.6),4))),IF(C25&gt;1,IF(C16&gt;1,14.777778,IF(C11&gt;0,6.6,7.142857)),IF(C16&gt;0,IF(C18&gt;5,19.285714,IF(C17&gt;4,30.555556,IF(C18&gt;3,39.444444,51.222222))),8.6)))</f>
        <v>8.6</v>
      </c>
      <c r="D88" s="13">
        <f t="shared" si="22"/>
        <v>8.6</v>
      </c>
      <c r="E88" s="13">
        <f t="shared" si="22"/>
        <v>8.6</v>
      </c>
      <c r="F88" s="13">
        <f t="shared" si="22"/>
        <v>8.6</v>
      </c>
      <c r="G88" s="13">
        <f t="shared" si="22"/>
        <v>8.6</v>
      </c>
      <c r="H88" s="13">
        <f t="shared" si="22"/>
        <v>8.6</v>
      </c>
      <c r="I88" s="13">
        <f t="shared" si="22"/>
        <v>8.6</v>
      </c>
      <c r="J88" s="13">
        <f t="shared" si="22"/>
        <v>8.6</v>
      </c>
      <c r="K88" s="13">
        <f t="shared" si="22"/>
        <v>8.6</v>
      </c>
      <c r="L88" s="13">
        <f t="shared" si="22"/>
        <v>8.6</v>
      </c>
      <c r="M88" s="13">
        <f t="shared" si="22"/>
        <v>8.6</v>
      </c>
      <c r="N88" s="13">
        <f t="shared" si="22"/>
        <v>8.6</v>
      </c>
      <c r="O88" s="13">
        <f t="shared" si="22"/>
        <v>8.6</v>
      </c>
      <c r="P88" s="13">
        <f t="shared" si="22"/>
        <v>8.6</v>
      </c>
      <c r="Q88" s="13">
        <f t="shared" si="22"/>
        <v>8.6</v>
      </c>
      <c r="R88" s="13">
        <f t="shared" si="22"/>
        <v>8.6</v>
      </c>
      <c r="S88" s="13">
        <f t="shared" si="22"/>
        <v>8.6</v>
      </c>
      <c r="T88" s="13">
        <f t="shared" si="22"/>
        <v>8.6</v>
      </c>
      <c r="U88" s="13">
        <f t="shared" si="22"/>
        <v>8.6</v>
      </c>
      <c r="V88" s="13">
        <f t="shared" si="22"/>
        <v>8.6</v>
      </c>
      <c r="W88" s="13">
        <f t="shared" si="22"/>
        <v>8.6</v>
      </c>
      <c r="X88" s="13">
        <f t="shared" si="22"/>
        <v>8.6</v>
      </c>
      <c r="Y88" s="13">
        <f t="shared" si="22"/>
        <v>8.6</v>
      </c>
      <c r="Z88" s="13">
        <f t="shared" si="22"/>
        <v>8.6</v>
      </c>
      <c r="AA88" s="13">
        <f t="shared" si="22"/>
        <v>8.6</v>
      </c>
      <c r="AB88" s="13">
        <f t="shared" si="22"/>
        <v>8.6</v>
      </c>
      <c r="AC88" s="13">
        <f t="shared" si="22"/>
        <v>8.6</v>
      </c>
      <c r="AD88" s="13">
        <f t="shared" si="22"/>
        <v>8.6</v>
      </c>
      <c r="AE88" s="13">
        <f t="shared" si="22"/>
        <v>8.6</v>
      </c>
      <c r="AF88" s="13">
        <f t="shared" si="22"/>
        <v>8.6</v>
      </c>
      <c r="AG88" s="13">
        <f t="shared" si="22"/>
        <v>8.6</v>
      </c>
      <c r="AH88" s="13">
        <f t="shared" si="22"/>
        <v>8.6</v>
      </c>
      <c r="AI88" s="13">
        <f t="shared" si="22"/>
        <v>8.6</v>
      </c>
      <c r="AJ88" s="13">
        <f t="shared" si="22"/>
        <v>8.6</v>
      </c>
      <c r="AK88" s="13">
        <f t="shared" si="22"/>
        <v>8.6</v>
      </c>
      <c r="AL88" s="13">
        <f t="shared" si="22"/>
        <v>8.6</v>
      </c>
      <c r="AM88" s="13">
        <f t="shared" si="22"/>
        <v>8.6</v>
      </c>
      <c r="AN88" s="13">
        <f t="shared" si="22"/>
        <v>8.6</v>
      </c>
      <c r="AO88" s="13">
        <f t="shared" si="22"/>
        <v>8.6</v>
      </c>
      <c r="AP88" s="13">
        <f t="shared" si="22"/>
        <v>8.6</v>
      </c>
      <c r="AQ88" s="13">
        <f t="shared" si="22"/>
        <v>8.6</v>
      </c>
      <c r="AR88" s="13">
        <f t="shared" si="22"/>
        <v>8.6</v>
      </c>
      <c r="AS88" s="13">
        <f t="shared" si="22"/>
        <v>8.6</v>
      </c>
      <c r="AT88" s="13">
        <f t="shared" si="22"/>
        <v>8.6</v>
      </c>
      <c r="AU88" s="13">
        <f t="shared" si="22"/>
        <v>8.6</v>
      </c>
      <c r="AV88" s="13">
        <f t="shared" si="22"/>
        <v>8.6</v>
      </c>
      <c r="AW88" s="13">
        <f t="shared" si="22"/>
        <v>8.6</v>
      </c>
      <c r="AX88" s="13">
        <f t="shared" si="22"/>
        <v>8.6</v>
      </c>
    </row>
    <row r="89" spans="1:50" x14ac:dyDescent="0.25">
      <c r="A89" s="1" t="s">
        <v>48</v>
      </c>
      <c r="B89" s="20">
        <f>IF(B10&gt;50,IF(B12&gt;15,42,IF(B17&gt;5,60.833333,IF(B16&gt;40,86,IF(B12&gt;10,77,80.857143)))),IF(B11&gt;7,IF(B21&gt;7,IF(B12&gt;1,68,56.25),IF(B14&gt;10,15,IF(B10&gt;30,IF(B17&gt;3,IF(B14&gt;1,36,43),IF(B11&gt;20,43.4,62.166667)),IF(B25&gt;0,20.4,40)))),IF(B23&gt;4,IF(B16&gt;8,31.666667,IF(B18&gt;5,2.25,16.285714)),IF(B19&gt;0,IF(B17&gt;1,IF(B16&gt;1,21.25,27.333333),66.111111),IF(B21&gt;4,33,IF(B23&gt;0,14,1.5))))))</f>
        <v>1.5</v>
      </c>
      <c r="C89" s="20">
        <f t="shared" ref="C89:AX89" si="23">IF(C10&gt;50,IF(C12&gt;15,42,IF(C17&gt;5,60.833333,IF(C16&gt;40,86,IF(C12&gt;10,77,80.857143)))),IF(C11&gt;7,IF(C21&gt;7,IF(C12&gt;1,68,56.25),IF(C14&gt;10,15,IF(C10&gt;30,IF(C17&gt;3,IF(C14&gt;1,36,43),IF(C11&gt;20,43.4,62.166667)),IF(C25&gt;0,20.4,40)))),IF(C23&gt;4,IF(C16&gt;8,31.666667,IF(C18&gt;5,2.25,16.285714)),IF(C19&gt;0,IF(C17&gt;1,IF(C16&gt;1,21.25,27.333333),66.111111),IF(C21&gt;4,33,IF(C23&gt;0,14,1.5))))))</f>
        <v>1.5</v>
      </c>
      <c r="D89" s="13">
        <f t="shared" si="23"/>
        <v>1.5</v>
      </c>
      <c r="E89" s="13">
        <f t="shared" si="23"/>
        <v>1.5</v>
      </c>
      <c r="F89" s="13">
        <f t="shared" si="23"/>
        <v>1.5</v>
      </c>
      <c r="G89" s="13">
        <f t="shared" si="23"/>
        <v>1.5</v>
      </c>
      <c r="H89" s="13">
        <f t="shared" si="23"/>
        <v>1.5</v>
      </c>
      <c r="I89" s="13">
        <f t="shared" si="23"/>
        <v>1.5</v>
      </c>
      <c r="J89" s="13">
        <f t="shared" si="23"/>
        <v>1.5</v>
      </c>
      <c r="K89" s="13">
        <f t="shared" si="23"/>
        <v>1.5</v>
      </c>
      <c r="L89" s="13">
        <f t="shared" si="23"/>
        <v>1.5</v>
      </c>
      <c r="M89" s="13">
        <f t="shared" si="23"/>
        <v>1.5</v>
      </c>
      <c r="N89" s="13">
        <f t="shared" si="23"/>
        <v>1.5</v>
      </c>
      <c r="O89" s="13">
        <f t="shared" si="23"/>
        <v>1.5</v>
      </c>
      <c r="P89" s="13">
        <f t="shared" si="23"/>
        <v>1.5</v>
      </c>
      <c r="Q89" s="13">
        <f t="shared" si="23"/>
        <v>1.5</v>
      </c>
      <c r="R89" s="13">
        <f t="shared" si="23"/>
        <v>1.5</v>
      </c>
      <c r="S89" s="13">
        <f t="shared" si="23"/>
        <v>1.5</v>
      </c>
      <c r="T89" s="13">
        <f t="shared" si="23"/>
        <v>1.5</v>
      </c>
      <c r="U89" s="13">
        <f t="shared" si="23"/>
        <v>1.5</v>
      </c>
      <c r="V89" s="13">
        <f t="shared" si="23"/>
        <v>1.5</v>
      </c>
      <c r="W89" s="13">
        <f t="shared" si="23"/>
        <v>1.5</v>
      </c>
      <c r="X89" s="13">
        <f t="shared" si="23"/>
        <v>1.5</v>
      </c>
      <c r="Y89" s="13">
        <f t="shared" si="23"/>
        <v>1.5</v>
      </c>
      <c r="Z89" s="13">
        <f t="shared" si="23"/>
        <v>1.5</v>
      </c>
      <c r="AA89" s="13">
        <f t="shared" si="23"/>
        <v>1.5</v>
      </c>
      <c r="AB89" s="13">
        <f t="shared" si="23"/>
        <v>1.5</v>
      </c>
      <c r="AC89" s="13">
        <f t="shared" si="23"/>
        <v>1.5</v>
      </c>
      <c r="AD89" s="13">
        <f t="shared" si="23"/>
        <v>1.5</v>
      </c>
      <c r="AE89" s="13">
        <f t="shared" si="23"/>
        <v>1.5</v>
      </c>
      <c r="AF89" s="13">
        <f t="shared" si="23"/>
        <v>1.5</v>
      </c>
      <c r="AG89" s="13">
        <f t="shared" si="23"/>
        <v>1.5</v>
      </c>
      <c r="AH89" s="13">
        <f t="shared" si="23"/>
        <v>1.5</v>
      </c>
      <c r="AI89" s="13">
        <f t="shared" si="23"/>
        <v>1.5</v>
      </c>
      <c r="AJ89" s="13">
        <f t="shared" si="23"/>
        <v>1.5</v>
      </c>
      <c r="AK89" s="13">
        <f t="shared" si="23"/>
        <v>1.5</v>
      </c>
      <c r="AL89" s="13">
        <f t="shared" si="23"/>
        <v>1.5</v>
      </c>
      <c r="AM89" s="13">
        <f t="shared" si="23"/>
        <v>1.5</v>
      </c>
      <c r="AN89" s="13">
        <f t="shared" si="23"/>
        <v>1.5</v>
      </c>
      <c r="AO89" s="13">
        <f t="shared" si="23"/>
        <v>1.5</v>
      </c>
      <c r="AP89" s="13">
        <f t="shared" si="23"/>
        <v>1.5</v>
      </c>
      <c r="AQ89" s="13">
        <f t="shared" si="23"/>
        <v>1.5</v>
      </c>
      <c r="AR89" s="13">
        <f t="shared" si="23"/>
        <v>1.5</v>
      </c>
      <c r="AS89" s="13">
        <f t="shared" si="23"/>
        <v>1.5</v>
      </c>
      <c r="AT89" s="13">
        <f t="shared" si="23"/>
        <v>1.5</v>
      </c>
      <c r="AU89" s="13">
        <f t="shared" si="23"/>
        <v>1.5</v>
      </c>
      <c r="AV89" s="13">
        <f t="shared" si="23"/>
        <v>1.5</v>
      </c>
      <c r="AW89" s="13">
        <f t="shared" si="23"/>
        <v>1.5</v>
      </c>
      <c r="AX89" s="13">
        <f t="shared" si="23"/>
        <v>1.5</v>
      </c>
    </row>
    <row r="90" spans="1:50" x14ac:dyDescent="0.25">
      <c r="A90" s="1" t="s">
        <v>49</v>
      </c>
      <c r="B90" s="20">
        <f>IF(B11&gt;9,IF(B19&gt;5,90.3125,IF(B10&gt;25,IF(B20&gt;0,IF(B17&gt;1,IF(B12&gt;1,57.5,IF(B10&gt;35,42,53.2)),IF(B12&gt;15,52.571429,65.75)),84),28.571429)),IF(B12&gt;4,IF(B14&gt;0,67.2,IF(B21&gt;2,IF(B16&gt;4,45,55),34.333333)),IF(B21&gt;7,45.714286,IF(B10&gt;5,IF(B12&gt;0,IF(B17&gt;1,35.833333,20.777778),IF(B19&gt;10,24.285714,IF(B20&gt;1,7.222222,IF(B23&gt;4,22.142857,IF(B16&gt;15,15.6,11.8))))),IF(B12&gt;0,8.25,2)))))</f>
        <v>2</v>
      </c>
      <c r="C90" s="20">
        <f t="shared" ref="C90:AX90" si="24">IF(C11&gt;9,IF(C19&gt;5,90.3125,IF(C10&gt;25,IF(C20&gt;0,IF(C17&gt;1,IF(C12&gt;1,57.5,IF(C10&gt;35,42,53.2)),IF(C12&gt;15,52.571429,65.75)),84),28.571429)),IF(C12&gt;4,IF(C14&gt;0,67.2,IF(C21&gt;2,IF(C16&gt;4,45,55),34.333333)),IF(C21&gt;7,45.714286,IF(C10&gt;5,IF(C12&gt;0,IF(C17&gt;1,35.833333,20.777778),IF(C19&gt;10,24.285714,IF(C20&gt;1,7.222222,IF(C23&gt;4,22.142857,IF(C16&gt;15,15.6,11.8))))),IF(C12&gt;0,8.25,2)))))</f>
        <v>2</v>
      </c>
      <c r="D90" s="13">
        <f t="shared" si="24"/>
        <v>2</v>
      </c>
      <c r="E90" s="13">
        <f t="shared" si="24"/>
        <v>2</v>
      </c>
      <c r="F90" s="13">
        <f t="shared" si="24"/>
        <v>2</v>
      </c>
      <c r="G90" s="13">
        <f t="shared" si="24"/>
        <v>2</v>
      </c>
      <c r="H90" s="13">
        <f t="shared" si="24"/>
        <v>2</v>
      </c>
      <c r="I90" s="13">
        <f t="shared" si="24"/>
        <v>2</v>
      </c>
      <c r="J90" s="13">
        <f t="shared" si="24"/>
        <v>2</v>
      </c>
      <c r="K90" s="13">
        <f t="shared" si="24"/>
        <v>2</v>
      </c>
      <c r="L90" s="13">
        <f t="shared" si="24"/>
        <v>2</v>
      </c>
      <c r="M90" s="13">
        <f t="shared" si="24"/>
        <v>2</v>
      </c>
      <c r="N90" s="13">
        <f t="shared" si="24"/>
        <v>2</v>
      </c>
      <c r="O90" s="13">
        <f t="shared" si="24"/>
        <v>2</v>
      </c>
      <c r="P90" s="13">
        <f t="shared" si="24"/>
        <v>2</v>
      </c>
      <c r="Q90" s="13">
        <f t="shared" si="24"/>
        <v>2</v>
      </c>
      <c r="R90" s="13">
        <f t="shared" si="24"/>
        <v>2</v>
      </c>
      <c r="S90" s="13">
        <f t="shared" si="24"/>
        <v>2</v>
      </c>
      <c r="T90" s="13">
        <f t="shared" si="24"/>
        <v>2</v>
      </c>
      <c r="U90" s="13">
        <f t="shared" si="24"/>
        <v>2</v>
      </c>
      <c r="V90" s="13">
        <f t="shared" si="24"/>
        <v>2</v>
      </c>
      <c r="W90" s="13">
        <f t="shared" si="24"/>
        <v>2</v>
      </c>
      <c r="X90" s="13">
        <f t="shared" si="24"/>
        <v>2</v>
      </c>
      <c r="Y90" s="13">
        <f t="shared" si="24"/>
        <v>2</v>
      </c>
      <c r="Z90" s="13">
        <f t="shared" si="24"/>
        <v>2</v>
      </c>
      <c r="AA90" s="13">
        <f t="shared" si="24"/>
        <v>2</v>
      </c>
      <c r="AB90" s="13">
        <f t="shared" si="24"/>
        <v>2</v>
      </c>
      <c r="AC90" s="13">
        <f t="shared" si="24"/>
        <v>2</v>
      </c>
      <c r="AD90" s="13">
        <f t="shared" si="24"/>
        <v>2</v>
      </c>
      <c r="AE90" s="13">
        <f t="shared" si="24"/>
        <v>2</v>
      </c>
      <c r="AF90" s="13">
        <f t="shared" si="24"/>
        <v>2</v>
      </c>
      <c r="AG90" s="13">
        <f t="shared" si="24"/>
        <v>2</v>
      </c>
      <c r="AH90" s="13">
        <f t="shared" si="24"/>
        <v>2</v>
      </c>
      <c r="AI90" s="13">
        <f t="shared" si="24"/>
        <v>2</v>
      </c>
      <c r="AJ90" s="13">
        <f t="shared" si="24"/>
        <v>2</v>
      </c>
      <c r="AK90" s="13">
        <f t="shared" si="24"/>
        <v>2</v>
      </c>
      <c r="AL90" s="13">
        <f t="shared" si="24"/>
        <v>2</v>
      </c>
      <c r="AM90" s="13">
        <f t="shared" si="24"/>
        <v>2</v>
      </c>
      <c r="AN90" s="13">
        <f t="shared" si="24"/>
        <v>2</v>
      </c>
      <c r="AO90" s="13">
        <f t="shared" si="24"/>
        <v>2</v>
      </c>
      <c r="AP90" s="13">
        <f t="shared" si="24"/>
        <v>2</v>
      </c>
      <c r="AQ90" s="13">
        <f t="shared" si="24"/>
        <v>2</v>
      </c>
      <c r="AR90" s="13">
        <f t="shared" si="24"/>
        <v>2</v>
      </c>
      <c r="AS90" s="13">
        <f t="shared" si="24"/>
        <v>2</v>
      </c>
      <c r="AT90" s="13">
        <f t="shared" si="24"/>
        <v>2</v>
      </c>
      <c r="AU90" s="13">
        <f t="shared" si="24"/>
        <v>2</v>
      </c>
      <c r="AV90" s="13">
        <f t="shared" si="24"/>
        <v>2</v>
      </c>
      <c r="AW90" s="13">
        <f t="shared" si="24"/>
        <v>2</v>
      </c>
      <c r="AX90" s="13">
        <f t="shared" si="24"/>
        <v>2</v>
      </c>
    </row>
    <row r="91" spans="1:50" x14ac:dyDescent="0.25">
      <c r="A91" s="1" t="s">
        <v>50</v>
      </c>
      <c r="B91" s="20">
        <f>IF(B10&gt;30,IF(B10&gt;60,IF(B21&gt;3,84.5,58),IF(B14&gt;25,18,IF(B23&gt;7,IF(B12&gt;0,29.8,39.375),IF(B21&gt;3,IF(B19&gt;0,81,IF(B20&gt;5,70.857143,54)),IF(B22&gt;1,IF(B22&gt;4,IF(B13&gt;0,59,55),36.666667),64.375))))),IF(B13&gt;1,59,IF(B25&gt;1,IF(B17&gt;1,14.6,IF(B12&gt;0,8.333333,4.625)),IF(B22&gt;3,IF(B13&gt;0,49.166667,IF(B12&gt;1,28,16)),IF(B20&gt;15,14.6,20.111111)))))</f>
        <v>20.111111000000001</v>
      </c>
      <c r="C91" s="20">
        <f t="shared" ref="C91:AX91" si="25">IF(C10&gt;30,IF(C10&gt;60,IF(C21&gt;3,84.5,58),IF(C14&gt;25,18,IF(C23&gt;7,IF(C12&gt;0,29.8,39.375),IF(C21&gt;3,IF(C19&gt;0,81,IF(C20&gt;5,70.857143,54)),IF(C22&gt;1,IF(C22&gt;4,IF(C13&gt;0,59,55),36.666667),64.375))))),IF(C13&gt;1,59,IF(C25&gt;1,IF(C17&gt;1,14.6,IF(C12&gt;0,8.333333,4.625)),IF(C22&gt;3,IF(C13&gt;0,49.166667,IF(C12&gt;1,28,16)),IF(C20&gt;15,14.6,20.111111)))))</f>
        <v>20.111111000000001</v>
      </c>
      <c r="D91" s="13">
        <f t="shared" si="25"/>
        <v>20.111111000000001</v>
      </c>
      <c r="E91" s="13">
        <f t="shared" si="25"/>
        <v>20.111111000000001</v>
      </c>
      <c r="F91" s="13">
        <f t="shared" si="25"/>
        <v>20.111111000000001</v>
      </c>
      <c r="G91" s="13">
        <f t="shared" si="25"/>
        <v>20.111111000000001</v>
      </c>
      <c r="H91" s="13">
        <f t="shared" si="25"/>
        <v>20.111111000000001</v>
      </c>
      <c r="I91" s="13">
        <f t="shared" si="25"/>
        <v>20.111111000000001</v>
      </c>
      <c r="J91" s="13">
        <f t="shared" si="25"/>
        <v>20.111111000000001</v>
      </c>
      <c r="K91" s="13">
        <f t="shared" si="25"/>
        <v>20.111111000000001</v>
      </c>
      <c r="L91" s="13">
        <f t="shared" si="25"/>
        <v>20.111111000000001</v>
      </c>
      <c r="M91" s="13">
        <f t="shared" si="25"/>
        <v>20.111111000000001</v>
      </c>
      <c r="N91" s="13">
        <f t="shared" si="25"/>
        <v>20.111111000000001</v>
      </c>
      <c r="O91" s="13">
        <f t="shared" si="25"/>
        <v>20.111111000000001</v>
      </c>
      <c r="P91" s="13">
        <f t="shared" si="25"/>
        <v>20.111111000000001</v>
      </c>
      <c r="Q91" s="13">
        <f t="shared" si="25"/>
        <v>20.111111000000001</v>
      </c>
      <c r="R91" s="13">
        <f t="shared" si="25"/>
        <v>20.111111000000001</v>
      </c>
      <c r="S91" s="13">
        <f t="shared" si="25"/>
        <v>20.111111000000001</v>
      </c>
      <c r="T91" s="13">
        <f t="shared" si="25"/>
        <v>20.111111000000001</v>
      </c>
      <c r="U91" s="13">
        <f t="shared" si="25"/>
        <v>20.111111000000001</v>
      </c>
      <c r="V91" s="13">
        <f t="shared" si="25"/>
        <v>20.111111000000001</v>
      </c>
      <c r="W91" s="13">
        <f t="shared" si="25"/>
        <v>20.111111000000001</v>
      </c>
      <c r="X91" s="13">
        <f t="shared" si="25"/>
        <v>20.111111000000001</v>
      </c>
      <c r="Y91" s="13">
        <f t="shared" si="25"/>
        <v>20.111111000000001</v>
      </c>
      <c r="Z91" s="13">
        <f t="shared" si="25"/>
        <v>20.111111000000001</v>
      </c>
      <c r="AA91" s="13">
        <f t="shared" si="25"/>
        <v>20.111111000000001</v>
      </c>
      <c r="AB91" s="13">
        <f t="shared" si="25"/>
        <v>20.111111000000001</v>
      </c>
      <c r="AC91" s="13">
        <f t="shared" si="25"/>
        <v>20.111111000000001</v>
      </c>
      <c r="AD91" s="13">
        <f t="shared" si="25"/>
        <v>20.111111000000001</v>
      </c>
      <c r="AE91" s="13">
        <f t="shared" si="25"/>
        <v>20.111111000000001</v>
      </c>
      <c r="AF91" s="13">
        <f t="shared" si="25"/>
        <v>20.111111000000001</v>
      </c>
      <c r="AG91" s="13">
        <f t="shared" si="25"/>
        <v>20.111111000000001</v>
      </c>
      <c r="AH91" s="13">
        <f t="shared" si="25"/>
        <v>20.111111000000001</v>
      </c>
      <c r="AI91" s="13">
        <f t="shared" si="25"/>
        <v>20.111111000000001</v>
      </c>
      <c r="AJ91" s="13">
        <f t="shared" si="25"/>
        <v>20.111111000000001</v>
      </c>
      <c r="AK91" s="13">
        <f t="shared" si="25"/>
        <v>20.111111000000001</v>
      </c>
      <c r="AL91" s="13">
        <f t="shared" si="25"/>
        <v>20.111111000000001</v>
      </c>
      <c r="AM91" s="13">
        <f t="shared" si="25"/>
        <v>20.111111000000001</v>
      </c>
      <c r="AN91" s="13">
        <f t="shared" si="25"/>
        <v>20.111111000000001</v>
      </c>
      <c r="AO91" s="13">
        <f t="shared" si="25"/>
        <v>20.111111000000001</v>
      </c>
      <c r="AP91" s="13">
        <f t="shared" si="25"/>
        <v>20.111111000000001</v>
      </c>
      <c r="AQ91" s="13">
        <f t="shared" si="25"/>
        <v>20.111111000000001</v>
      </c>
      <c r="AR91" s="13">
        <f t="shared" si="25"/>
        <v>20.111111000000001</v>
      </c>
      <c r="AS91" s="13">
        <f t="shared" si="25"/>
        <v>20.111111000000001</v>
      </c>
      <c r="AT91" s="13">
        <f t="shared" si="25"/>
        <v>20.111111000000001</v>
      </c>
      <c r="AU91" s="13">
        <f t="shared" si="25"/>
        <v>20.111111000000001</v>
      </c>
      <c r="AV91" s="13">
        <f t="shared" si="25"/>
        <v>20.111111000000001</v>
      </c>
      <c r="AW91" s="13">
        <f t="shared" si="25"/>
        <v>20.111111000000001</v>
      </c>
      <c r="AX91" s="13">
        <f t="shared" si="25"/>
        <v>20.111111000000001</v>
      </c>
    </row>
    <row r="92" spans="1:50" x14ac:dyDescent="0.25">
      <c r="A92" s="1" t="s">
        <v>51</v>
      </c>
      <c r="B92" s="20">
        <f>IF(B13&gt;2,IF(B12&gt;4,IF(B18&gt;1,IF(B12&gt;15,76.666667,IF(B12&gt;10,88.611111,81.666667)),70),IF(B13&gt;5,81.333333,IF(B21&gt;10,47.777778,34.375))),IF(B16&gt;7,IF(B18&gt;4,IF(B11&gt;5,43,24.2),IF(B10&gt;45,IF(B11&gt;5,73.333333,83.333333),52)),IF(B12&gt;35,62.2,IF(B10&gt;9,IF(B18&gt;0,IF(B14&gt;0,44.666667,IF(B10&gt;50,13.375,IF(B16&gt;3,IF(B17&gt;4,32,21),13))),IF(B11&gt;1,2,10.2)),IF(B25&gt;2,0.875,IF(B12&gt;1,6.166667,11))))))</f>
        <v>11</v>
      </c>
      <c r="C92" s="20">
        <f t="shared" ref="C92:AX92" si="26">IF(C13&gt;2,IF(C12&gt;4,IF(C18&gt;1,IF(C12&gt;15,76.666667,IF(C12&gt;10,88.611111,81.666667)),70),IF(C13&gt;5,81.333333,IF(C21&gt;10,47.777778,34.375))),IF(C16&gt;7,IF(C18&gt;4,IF(C11&gt;5,43,24.2),IF(C10&gt;45,IF(C11&gt;5,73.333333,83.333333),52)),IF(C12&gt;35,62.2,IF(C10&gt;9,IF(C18&gt;0,IF(C14&gt;0,44.666667,IF(C10&gt;50,13.375,IF(C16&gt;3,IF(C17&gt;4,32,21),13))),IF(C11&gt;1,2,10.2)),IF(C25&gt;2,0.875,IF(C12&gt;1,6.166667,11))))))</f>
        <v>11</v>
      </c>
      <c r="D92" s="13">
        <f t="shared" si="26"/>
        <v>11</v>
      </c>
      <c r="E92" s="13">
        <f t="shared" si="26"/>
        <v>11</v>
      </c>
      <c r="F92" s="13">
        <f t="shared" si="26"/>
        <v>11</v>
      </c>
      <c r="G92" s="13">
        <f t="shared" si="26"/>
        <v>11</v>
      </c>
      <c r="H92" s="13">
        <f t="shared" si="26"/>
        <v>11</v>
      </c>
      <c r="I92" s="13">
        <f t="shared" si="26"/>
        <v>11</v>
      </c>
      <c r="J92" s="13">
        <f t="shared" si="26"/>
        <v>11</v>
      </c>
      <c r="K92" s="13">
        <f t="shared" si="26"/>
        <v>11</v>
      </c>
      <c r="L92" s="13">
        <f t="shared" si="26"/>
        <v>11</v>
      </c>
      <c r="M92" s="13">
        <f t="shared" si="26"/>
        <v>11</v>
      </c>
      <c r="N92" s="13">
        <f t="shared" si="26"/>
        <v>11</v>
      </c>
      <c r="O92" s="13">
        <f t="shared" si="26"/>
        <v>11</v>
      </c>
      <c r="P92" s="13">
        <f t="shared" si="26"/>
        <v>11</v>
      </c>
      <c r="Q92" s="13">
        <f t="shared" si="26"/>
        <v>11</v>
      </c>
      <c r="R92" s="13">
        <f t="shared" si="26"/>
        <v>11</v>
      </c>
      <c r="S92" s="13">
        <f t="shared" si="26"/>
        <v>11</v>
      </c>
      <c r="T92" s="13">
        <f t="shared" si="26"/>
        <v>11</v>
      </c>
      <c r="U92" s="13">
        <f t="shared" si="26"/>
        <v>11</v>
      </c>
      <c r="V92" s="13">
        <f t="shared" si="26"/>
        <v>11</v>
      </c>
      <c r="W92" s="13">
        <f t="shared" si="26"/>
        <v>11</v>
      </c>
      <c r="X92" s="13">
        <f t="shared" si="26"/>
        <v>11</v>
      </c>
      <c r="Y92" s="13">
        <f t="shared" si="26"/>
        <v>11</v>
      </c>
      <c r="Z92" s="13">
        <f t="shared" si="26"/>
        <v>11</v>
      </c>
      <c r="AA92" s="13">
        <f t="shared" si="26"/>
        <v>11</v>
      </c>
      <c r="AB92" s="13">
        <f t="shared" si="26"/>
        <v>11</v>
      </c>
      <c r="AC92" s="13">
        <f t="shared" si="26"/>
        <v>11</v>
      </c>
      <c r="AD92" s="13">
        <f t="shared" si="26"/>
        <v>11</v>
      </c>
      <c r="AE92" s="13">
        <f t="shared" si="26"/>
        <v>11</v>
      </c>
      <c r="AF92" s="13">
        <f t="shared" si="26"/>
        <v>11</v>
      </c>
      <c r="AG92" s="13">
        <f t="shared" si="26"/>
        <v>11</v>
      </c>
      <c r="AH92" s="13">
        <f t="shared" si="26"/>
        <v>11</v>
      </c>
      <c r="AI92" s="13">
        <f t="shared" si="26"/>
        <v>11</v>
      </c>
      <c r="AJ92" s="13">
        <f t="shared" si="26"/>
        <v>11</v>
      </c>
      <c r="AK92" s="13">
        <f t="shared" si="26"/>
        <v>11</v>
      </c>
      <c r="AL92" s="13">
        <f t="shared" si="26"/>
        <v>11</v>
      </c>
      <c r="AM92" s="13">
        <f t="shared" si="26"/>
        <v>11</v>
      </c>
      <c r="AN92" s="13">
        <f t="shared" si="26"/>
        <v>11</v>
      </c>
      <c r="AO92" s="13">
        <f t="shared" si="26"/>
        <v>11</v>
      </c>
      <c r="AP92" s="13">
        <f t="shared" si="26"/>
        <v>11</v>
      </c>
      <c r="AQ92" s="13">
        <f t="shared" si="26"/>
        <v>11</v>
      </c>
      <c r="AR92" s="13">
        <f t="shared" si="26"/>
        <v>11</v>
      </c>
      <c r="AS92" s="13">
        <f t="shared" si="26"/>
        <v>11</v>
      </c>
      <c r="AT92" s="13">
        <f t="shared" si="26"/>
        <v>11</v>
      </c>
      <c r="AU92" s="13">
        <f t="shared" si="26"/>
        <v>11</v>
      </c>
      <c r="AV92" s="13">
        <f t="shared" si="26"/>
        <v>11</v>
      </c>
      <c r="AW92" s="13">
        <f t="shared" si="26"/>
        <v>11</v>
      </c>
      <c r="AX92" s="13">
        <f t="shared" si="26"/>
        <v>11</v>
      </c>
    </row>
    <row r="93" spans="1:50" x14ac:dyDescent="0.25">
      <c r="A93" s="1" t="s">
        <v>52</v>
      </c>
      <c r="B93" s="20">
        <f>IF(B23&gt;8,IF(B11&gt;10,IF(B19&gt;6,91.333333,100),60.625),IF(B11&gt;9,IF(B11&gt;35,32.666667,IF(B21&gt;4,IF(B10&gt;40,75.6,58.333333),IF(B10&gt;30,IF(B23&gt;4,46.5,IF(B21&gt;1,69,57.5)),38))),IF(B21&gt;1,IF(B25&gt;2,27.333333,IF(B11&gt;5,31.125,IF(B23&gt;3,37.111111,IF(B13&gt;0,IF(B13&gt;1,56,50),60)))),IF(B16&gt;8,51.875,IF(B12&gt;0,27.111111,IF(B17&gt;20,22.857143,IF(B17&gt;5,8.6,5)))))))</f>
        <v>5</v>
      </c>
      <c r="C93" s="20">
        <f t="shared" ref="C93:AX93" si="27">IF(C23&gt;8,IF(C11&gt;10,IF(C19&gt;6,91.333333,100),60.625),IF(C11&gt;9,IF(C11&gt;35,32.666667,IF(C21&gt;4,IF(C10&gt;40,75.6,58.333333),IF(C10&gt;30,IF(C23&gt;4,46.5,IF(C21&gt;1,69,57.5)),38))),IF(C21&gt;1,IF(C25&gt;2,27.333333,IF(C11&gt;5,31.125,IF(C23&gt;3,37.111111,IF(C13&gt;0,IF(C13&gt;1,56,50),60)))),IF(C16&gt;8,51.875,IF(C12&gt;0,27.111111,IF(C17&gt;20,22.857143,IF(C17&gt;5,8.6,5)))))))</f>
        <v>5</v>
      </c>
      <c r="D93" s="13">
        <f t="shared" si="27"/>
        <v>5</v>
      </c>
      <c r="E93" s="13">
        <f t="shared" si="27"/>
        <v>5</v>
      </c>
      <c r="F93" s="13">
        <f t="shared" si="27"/>
        <v>5</v>
      </c>
      <c r="G93" s="13">
        <f t="shared" si="27"/>
        <v>5</v>
      </c>
      <c r="H93" s="13">
        <f t="shared" si="27"/>
        <v>5</v>
      </c>
      <c r="I93" s="13">
        <f t="shared" si="27"/>
        <v>5</v>
      </c>
      <c r="J93" s="13">
        <f t="shared" si="27"/>
        <v>5</v>
      </c>
      <c r="K93" s="13">
        <f t="shared" si="27"/>
        <v>5</v>
      </c>
      <c r="L93" s="13">
        <f t="shared" si="27"/>
        <v>5</v>
      </c>
      <c r="M93" s="13">
        <f t="shared" si="27"/>
        <v>5</v>
      </c>
      <c r="N93" s="13">
        <f t="shared" si="27"/>
        <v>5</v>
      </c>
      <c r="O93" s="13">
        <f t="shared" si="27"/>
        <v>5</v>
      </c>
      <c r="P93" s="13">
        <f t="shared" si="27"/>
        <v>5</v>
      </c>
      <c r="Q93" s="13">
        <f t="shared" si="27"/>
        <v>5</v>
      </c>
      <c r="R93" s="13">
        <f t="shared" si="27"/>
        <v>5</v>
      </c>
      <c r="S93" s="13">
        <f t="shared" si="27"/>
        <v>5</v>
      </c>
      <c r="T93" s="13">
        <f t="shared" si="27"/>
        <v>5</v>
      </c>
      <c r="U93" s="13">
        <f t="shared" si="27"/>
        <v>5</v>
      </c>
      <c r="V93" s="13">
        <f t="shared" si="27"/>
        <v>5</v>
      </c>
      <c r="W93" s="13">
        <f t="shared" si="27"/>
        <v>5</v>
      </c>
      <c r="X93" s="13">
        <f t="shared" si="27"/>
        <v>5</v>
      </c>
      <c r="Y93" s="13">
        <f t="shared" si="27"/>
        <v>5</v>
      </c>
      <c r="Z93" s="13">
        <f t="shared" si="27"/>
        <v>5</v>
      </c>
      <c r="AA93" s="13">
        <f t="shared" si="27"/>
        <v>5</v>
      </c>
      <c r="AB93" s="13">
        <f t="shared" si="27"/>
        <v>5</v>
      </c>
      <c r="AC93" s="13">
        <f t="shared" si="27"/>
        <v>5</v>
      </c>
      <c r="AD93" s="13">
        <f t="shared" si="27"/>
        <v>5</v>
      </c>
      <c r="AE93" s="13">
        <f t="shared" si="27"/>
        <v>5</v>
      </c>
      <c r="AF93" s="13">
        <f t="shared" si="27"/>
        <v>5</v>
      </c>
      <c r="AG93" s="13">
        <f t="shared" si="27"/>
        <v>5</v>
      </c>
      <c r="AH93" s="13">
        <f t="shared" si="27"/>
        <v>5</v>
      </c>
      <c r="AI93" s="13">
        <f t="shared" si="27"/>
        <v>5</v>
      </c>
      <c r="AJ93" s="13">
        <f t="shared" si="27"/>
        <v>5</v>
      </c>
      <c r="AK93" s="13">
        <f t="shared" si="27"/>
        <v>5</v>
      </c>
      <c r="AL93" s="13">
        <f t="shared" si="27"/>
        <v>5</v>
      </c>
      <c r="AM93" s="13">
        <f t="shared" si="27"/>
        <v>5</v>
      </c>
      <c r="AN93" s="13">
        <f t="shared" si="27"/>
        <v>5</v>
      </c>
      <c r="AO93" s="13">
        <f t="shared" si="27"/>
        <v>5</v>
      </c>
      <c r="AP93" s="13">
        <f t="shared" si="27"/>
        <v>5</v>
      </c>
      <c r="AQ93" s="13">
        <f t="shared" si="27"/>
        <v>5</v>
      </c>
      <c r="AR93" s="13">
        <f t="shared" si="27"/>
        <v>5</v>
      </c>
      <c r="AS93" s="13">
        <f t="shared" si="27"/>
        <v>5</v>
      </c>
      <c r="AT93" s="13">
        <f t="shared" si="27"/>
        <v>5</v>
      </c>
      <c r="AU93" s="13">
        <f t="shared" si="27"/>
        <v>5</v>
      </c>
      <c r="AV93" s="13">
        <f t="shared" si="27"/>
        <v>5</v>
      </c>
      <c r="AW93" s="13">
        <f t="shared" si="27"/>
        <v>5</v>
      </c>
      <c r="AX93" s="13">
        <f t="shared" si="27"/>
        <v>5</v>
      </c>
    </row>
    <row r="94" spans="1:50" x14ac:dyDescent="0.25">
      <c r="A94" s="1" t="s">
        <v>53</v>
      </c>
      <c r="B94" s="20">
        <f>IF(B22&gt;9,IF(B13&gt;2,86.607143,59.285714),IF(B10&gt;15,IF(B16&gt;20,IF(B23&gt;2,IF(B21&gt;2,45.285714,63.666667),90),IF(B20&gt;5,78.333333,IF(B12&gt;5,59.375,IF(B25&gt;2,IF(B11&gt;15,55,40),IF(B23&gt;3,IF(B11&gt;7,27.571429,11.25),IF(B22&gt;2,43.125,IF(B12&gt;0,34.285714,16.833333))))))),IF(B10&gt;6,IF(B21&gt;3,33.5,18.75),IF(B11&gt;0,IF(B23&gt;1,2.8,5),7.666667))))</f>
        <v>7.6666670000000003</v>
      </c>
      <c r="C94" s="20">
        <f t="shared" ref="C94:AX94" si="28">IF(C22&gt;9,IF(C13&gt;2,86.607143,59.285714),IF(C10&gt;15,IF(C16&gt;20,IF(C23&gt;2,IF(C21&gt;2,45.285714,63.666667),90),IF(C20&gt;5,78.333333,IF(C12&gt;5,59.375,IF(C25&gt;2,IF(C11&gt;15,55,40),IF(C23&gt;3,IF(C11&gt;7,27.571429,11.25),IF(C22&gt;2,43.125,IF(C12&gt;0,34.285714,16.833333))))))),IF(C10&gt;6,IF(C21&gt;3,33.5,18.75),IF(C11&gt;0,IF(C23&gt;1,2.8,5),7.666667))))</f>
        <v>7.6666670000000003</v>
      </c>
      <c r="D94" s="13">
        <f t="shared" si="28"/>
        <v>7.6666670000000003</v>
      </c>
      <c r="E94" s="13">
        <f t="shared" si="28"/>
        <v>7.6666670000000003</v>
      </c>
      <c r="F94" s="13">
        <f t="shared" si="28"/>
        <v>7.6666670000000003</v>
      </c>
      <c r="G94" s="13">
        <f t="shared" si="28"/>
        <v>7.6666670000000003</v>
      </c>
      <c r="H94" s="13">
        <f t="shared" si="28"/>
        <v>7.6666670000000003</v>
      </c>
      <c r="I94" s="13">
        <f t="shared" si="28"/>
        <v>7.6666670000000003</v>
      </c>
      <c r="J94" s="13">
        <f t="shared" si="28"/>
        <v>7.6666670000000003</v>
      </c>
      <c r="K94" s="13">
        <f t="shared" si="28"/>
        <v>7.6666670000000003</v>
      </c>
      <c r="L94" s="13">
        <f t="shared" si="28"/>
        <v>7.6666670000000003</v>
      </c>
      <c r="M94" s="13">
        <f t="shared" si="28"/>
        <v>7.6666670000000003</v>
      </c>
      <c r="N94" s="13">
        <f t="shared" si="28"/>
        <v>7.6666670000000003</v>
      </c>
      <c r="O94" s="13">
        <f t="shared" si="28"/>
        <v>7.6666670000000003</v>
      </c>
      <c r="P94" s="13">
        <f t="shared" si="28"/>
        <v>7.6666670000000003</v>
      </c>
      <c r="Q94" s="13">
        <f t="shared" si="28"/>
        <v>7.6666670000000003</v>
      </c>
      <c r="R94" s="13">
        <f t="shared" si="28"/>
        <v>7.6666670000000003</v>
      </c>
      <c r="S94" s="13">
        <f t="shared" si="28"/>
        <v>7.6666670000000003</v>
      </c>
      <c r="T94" s="13">
        <f t="shared" si="28"/>
        <v>7.6666670000000003</v>
      </c>
      <c r="U94" s="13">
        <f t="shared" si="28"/>
        <v>7.6666670000000003</v>
      </c>
      <c r="V94" s="13">
        <f t="shared" si="28"/>
        <v>7.6666670000000003</v>
      </c>
      <c r="W94" s="13">
        <f t="shared" si="28"/>
        <v>7.6666670000000003</v>
      </c>
      <c r="X94" s="13">
        <f t="shared" si="28"/>
        <v>7.6666670000000003</v>
      </c>
      <c r="Y94" s="13">
        <f t="shared" si="28"/>
        <v>7.6666670000000003</v>
      </c>
      <c r="Z94" s="13">
        <f t="shared" si="28"/>
        <v>7.6666670000000003</v>
      </c>
      <c r="AA94" s="13">
        <f t="shared" si="28"/>
        <v>7.6666670000000003</v>
      </c>
      <c r="AB94" s="13">
        <f t="shared" si="28"/>
        <v>7.6666670000000003</v>
      </c>
      <c r="AC94" s="13">
        <f t="shared" si="28"/>
        <v>7.6666670000000003</v>
      </c>
      <c r="AD94" s="13">
        <f t="shared" si="28"/>
        <v>7.6666670000000003</v>
      </c>
      <c r="AE94" s="13">
        <f t="shared" si="28"/>
        <v>7.6666670000000003</v>
      </c>
      <c r="AF94" s="13">
        <f t="shared" si="28"/>
        <v>7.6666670000000003</v>
      </c>
      <c r="AG94" s="13">
        <f t="shared" si="28"/>
        <v>7.6666670000000003</v>
      </c>
      <c r="AH94" s="13">
        <f t="shared" si="28"/>
        <v>7.6666670000000003</v>
      </c>
      <c r="AI94" s="13">
        <f t="shared" si="28"/>
        <v>7.6666670000000003</v>
      </c>
      <c r="AJ94" s="13">
        <f t="shared" si="28"/>
        <v>7.6666670000000003</v>
      </c>
      <c r="AK94" s="13">
        <f t="shared" si="28"/>
        <v>7.6666670000000003</v>
      </c>
      <c r="AL94" s="13">
        <f t="shared" si="28"/>
        <v>7.6666670000000003</v>
      </c>
      <c r="AM94" s="13">
        <f t="shared" si="28"/>
        <v>7.6666670000000003</v>
      </c>
      <c r="AN94" s="13">
        <f t="shared" si="28"/>
        <v>7.6666670000000003</v>
      </c>
      <c r="AO94" s="13">
        <f t="shared" si="28"/>
        <v>7.6666670000000003</v>
      </c>
      <c r="AP94" s="13">
        <f t="shared" si="28"/>
        <v>7.6666670000000003</v>
      </c>
      <c r="AQ94" s="13">
        <f t="shared" si="28"/>
        <v>7.6666670000000003</v>
      </c>
      <c r="AR94" s="13">
        <f t="shared" si="28"/>
        <v>7.6666670000000003</v>
      </c>
      <c r="AS94" s="13">
        <f t="shared" si="28"/>
        <v>7.6666670000000003</v>
      </c>
      <c r="AT94" s="13">
        <f t="shared" si="28"/>
        <v>7.6666670000000003</v>
      </c>
      <c r="AU94" s="13">
        <f t="shared" si="28"/>
        <v>7.6666670000000003</v>
      </c>
      <c r="AV94" s="13">
        <f t="shared" si="28"/>
        <v>7.6666670000000003</v>
      </c>
      <c r="AW94" s="13">
        <f t="shared" si="28"/>
        <v>7.6666670000000003</v>
      </c>
      <c r="AX94" s="13">
        <f t="shared" si="28"/>
        <v>7.6666670000000003</v>
      </c>
    </row>
    <row r="95" spans="1:50" x14ac:dyDescent="0.25">
      <c r="A95" s="1" t="s">
        <v>54</v>
      </c>
      <c r="B95" s="20">
        <f>IF(B10&gt;55,IF(B22&gt;5,IF(B21&gt;9,90.882353,82.777778),IF(B19&gt;1,40,60.8)),IF(B10&gt;20,IF(B17&gt;3,IF(B11&gt;6,IF(B12&gt;1,44.166667,57.2),IF(B22&gt;5,34.285714,IF(B17&gt;20,25,14.833333))),IF(B19&gt;1,80.833333,IF(B12&gt;5,39.5,IF(B17&gt;1,48.333333,IF(B14&gt;1,67.25,59.166667))))),IF(B14&gt;0,IF(B13&gt;0,49.166667,31.666667),IF(B23&gt;2,IF(B16&gt;1,IF(B23&gt;6,10.333333,15),5.5),IF(B22&gt;2,12.8,20.166667)))))</f>
        <v>20.166667</v>
      </c>
      <c r="C95" s="20">
        <f t="shared" ref="C95:AX95" si="29">IF(C10&gt;55,IF(C22&gt;5,IF(C21&gt;9,90.882353,82.777778),IF(C19&gt;1,40,60.8)),IF(C10&gt;20,IF(C17&gt;3,IF(C11&gt;6,IF(C12&gt;1,44.166667,57.2),IF(C22&gt;5,34.285714,IF(C17&gt;20,25,14.833333))),IF(C19&gt;1,80.833333,IF(C12&gt;5,39.5,IF(C17&gt;1,48.333333,IF(C14&gt;1,67.25,59.166667))))),IF(C14&gt;0,IF(C13&gt;0,49.166667,31.666667),IF(C23&gt;2,IF(C16&gt;1,IF(C23&gt;6,10.333333,15),5.5),IF(C22&gt;2,12.8,20.166667)))))</f>
        <v>20.166667</v>
      </c>
      <c r="D95" s="13">
        <f t="shared" si="29"/>
        <v>20.166667</v>
      </c>
      <c r="E95" s="13">
        <f t="shared" si="29"/>
        <v>20.166667</v>
      </c>
      <c r="F95" s="13">
        <f t="shared" si="29"/>
        <v>20.166667</v>
      </c>
      <c r="G95" s="13">
        <f t="shared" si="29"/>
        <v>20.166667</v>
      </c>
      <c r="H95" s="13">
        <f t="shared" si="29"/>
        <v>20.166667</v>
      </c>
      <c r="I95" s="13">
        <f t="shared" si="29"/>
        <v>20.166667</v>
      </c>
      <c r="J95" s="13">
        <f t="shared" si="29"/>
        <v>20.166667</v>
      </c>
      <c r="K95" s="13">
        <f t="shared" si="29"/>
        <v>20.166667</v>
      </c>
      <c r="L95" s="13">
        <f t="shared" si="29"/>
        <v>20.166667</v>
      </c>
      <c r="M95" s="13">
        <f t="shared" si="29"/>
        <v>20.166667</v>
      </c>
      <c r="N95" s="13">
        <f t="shared" si="29"/>
        <v>20.166667</v>
      </c>
      <c r="O95" s="13">
        <f t="shared" si="29"/>
        <v>20.166667</v>
      </c>
      <c r="P95" s="13">
        <f t="shared" si="29"/>
        <v>20.166667</v>
      </c>
      <c r="Q95" s="13">
        <f t="shared" si="29"/>
        <v>20.166667</v>
      </c>
      <c r="R95" s="13">
        <f t="shared" si="29"/>
        <v>20.166667</v>
      </c>
      <c r="S95" s="13">
        <f t="shared" si="29"/>
        <v>20.166667</v>
      </c>
      <c r="T95" s="13">
        <f t="shared" si="29"/>
        <v>20.166667</v>
      </c>
      <c r="U95" s="13">
        <f t="shared" si="29"/>
        <v>20.166667</v>
      </c>
      <c r="V95" s="13">
        <f t="shared" si="29"/>
        <v>20.166667</v>
      </c>
      <c r="W95" s="13">
        <f t="shared" si="29"/>
        <v>20.166667</v>
      </c>
      <c r="X95" s="13">
        <f t="shared" si="29"/>
        <v>20.166667</v>
      </c>
      <c r="Y95" s="13">
        <f t="shared" si="29"/>
        <v>20.166667</v>
      </c>
      <c r="Z95" s="13">
        <f t="shared" si="29"/>
        <v>20.166667</v>
      </c>
      <c r="AA95" s="13">
        <f t="shared" si="29"/>
        <v>20.166667</v>
      </c>
      <c r="AB95" s="13">
        <f t="shared" si="29"/>
        <v>20.166667</v>
      </c>
      <c r="AC95" s="13">
        <f t="shared" si="29"/>
        <v>20.166667</v>
      </c>
      <c r="AD95" s="13">
        <f t="shared" si="29"/>
        <v>20.166667</v>
      </c>
      <c r="AE95" s="13">
        <f t="shared" si="29"/>
        <v>20.166667</v>
      </c>
      <c r="AF95" s="13">
        <f t="shared" si="29"/>
        <v>20.166667</v>
      </c>
      <c r="AG95" s="13">
        <f t="shared" si="29"/>
        <v>20.166667</v>
      </c>
      <c r="AH95" s="13">
        <f t="shared" si="29"/>
        <v>20.166667</v>
      </c>
      <c r="AI95" s="13">
        <f t="shared" si="29"/>
        <v>20.166667</v>
      </c>
      <c r="AJ95" s="13">
        <f t="shared" si="29"/>
        <v>20.166667</v>
      </c>
      <c r="AK95" s="13">
        <f t="shared" si="29"/>
        <v>20.166667</v>
      </c>
      <c r="AL95" s="13">
        <f t="shared" si="29"/>
        <v>20.166667</v>
      </c>
      <c r="AM95" s="13">
        <f t="shared" si="29"/>
        <v>20.166667</v>
      </c>
      <c r="AN95" s="13">
        <f t="shared" si="29"/>
        <v>20.166667</v>
      </c>
      <c r="AO95" s="13">
        <f t="shared" si="29"/>
        <v>20.166667</v>
      </c>
      <c r="AP95" s="13">
        <f t="shared" si="29"/>
        <v>20.166667</v>
      </c>
      <c r="AQ95" s="13">
        <f t="shared" si="29"/>
        <v>20.166667</v>
      </c>
      <c r="AR95" s="13">
        <f t="shared" si="29"/>
        <v>20.166667</v>
      </c>
      <c r="AS95" s="13">
        <f t="shared" si="29"/>
        <v>20.166667</v>
      </c>
      <c r="AT95" s="13">
        <f t="shared" si="29"/>
        <v>20.166667</v>
      </c>
      <c r="AU95" s="13">
        <f t="shared" si="29"/>
        <v>20.166667</v>
      </c>
      <c r="AV95" s="13">
        <f t="shared" si="29"/>
        <v>20.166667</v>
      </c>
      <c r="AW95" s="13">
        <f t="shared" si="29"/>
        <v>20.166667</v>
      </c>
      <c r="AX95" s="13">
        <f t="shared" si="29"/>
        <v>20.166667</v>
      </c>
    </row>
    <row r="96" spans="1:50" x14ac:dyDescent="0.25">
      <c r="A96" s="1" t="s">
        <v>55</v>
      </c>
      <c r="B96" s="20">
        <f>IF(B12&gt;4,IF(B10&gt;55,IF(B17&gt;3,90,74.166667),IF(B11&gt;3,IF(B22&gt;7,IF(B11&gt;10,60,63.8),IF(B12&gt;5,53.75,21.2)),95)),IF(B11&gt;3,IF(B18&gt;8,68,IF(B23&gt;2,IF(B20&gt;5,7.4,IF(B17&gt;1,IF(B11&gt;10,49.5,36.4),30.5)),IF(B20&gt;2,45,68.333333))),IF(B12&gt;0,IF(B11&gt;0,59,22.5),IF(B10&gt;5,IF(B23&gt;2,IF(B10&gt;45,10.625,17.6),IF(B18&gt;0,31.5,18)),6.142857))))</f>
        <v>6.1428570000000002</v>
      </c>
      <c r="C96" s="20">
        <f t="shared" ref="C96:AX96" si="30">IF(C12&gt;4,IF(C10&gt;55,IF(C17&gt;3,90,74.166667),IF(C11&gt;3,IF(C22&gt;7,IF(C11&gt;10,60,63.8),IF(C12&gt;5,53.75,21.2)),95)),IF(C11&gt;3,IF(C18&gt;8,68,IF(C23&gt;2,IF(C20&gt;5,7.4,IF(C17&gt;1,IF(C11&gt;10,49.5,36.4),30.5)),IF(C20&gt;2,45,68.333333))),IF(C12&gt;0,IF(C11&gt;0,59,22.5),IF(C10&gt;5,IF(C23&gt;2,IF(C10&gt;45,10.625,17.6),IF(C18&gt;0,31.5,18)),6.142857))))</f>
        <v>6.1428570000000002</v>
      </c>
      <c r="D96" s="13">
        <f t="shared" si="30"/>
        <v>6.1428570000000002</v>
      </c>
      <c r="E96" s="13">
        <f t="shared" si="30"/>
        <v>6.1428570000000002</v>
      </c>
      <c r="F96" s="13">
        <f t="shared" si="30"/>
        <v>6.1428570000000002</v>
      </c>
      <c r="G96" s="13">
        <f t="shared" si="30"/>
        <v>6.1428570000000002</v>
      </c>
      <c r="H96" s="13">
        <f t="shared" si="30"/>
        <v>6.1428570000000002</v>
      </c>
      <c r="I96" s="13">
        <f t="shared" si="30"/>
        <v>6.1428570000000002</v>
      </c>
      <c r="J96" s="13">
        <f t="shared" si="30"/>
        <v>6.1428570000000002</v>
      </c>
      <c r="K96" s="13">
        <f t="shared" si="30"/>
        <v>6.1428570000000002</v>
      </c>
      <c r="L96" s="13">
        <f t="shared" si="30"/>
        <v>6.1428570000000002</v>
      </c>
      <c r="M96" s="13">
        <f t="shared" si="30"/>
        <v>6.1428570000000002</v>
      </c>
      <c r="N96" s="13">
        <f t="shared" si="30"/>
        <v>6.1428570000000002</v>
      </c>
      <c r="O96" s="13">
        <f t="shared" si="30"/>
        <v>6.1428570000000002</v>
      </c>
      <c r="P96" s="13">
        <f t="shared" si="30"/>
        <v>6.1428570000000002</v>
      </c>
      <c r="Q96" s="13">
        <f t="shared" si="30"/>
        <v>6.1428570000000002</v>
      </c>
      <c r="R96" s="13">
        <f t="shared" si="30"/>
        <v>6.1428570000000002</v>
      </c>
      <c r="S96" s="13">
        <f t="shared" si="30"/>
        <v>6.1428570000000002</v>
      </c>
      <c r="T96" s="13">
        <f t="shared" si="30"/>
        <v>6.1428570000000002</v>
      </c>
      <c r="U96" s="13">
        <f t="shared" si="30"/>
        <v>6.1428570000000002</v>
      </c>
      <c r="V96" s="13">
        <f t="shared" si="30"/>
        <v>6.1428570000000002</v>
      </c>
      <c r="W96" s="13">
        <f t="shared" si="30"/>
        <v>6.1428570000000002</v>
      </c>
      <c r="X96" s="13">
        <f t="shared" si="30"/>
        <v>6.1428570000000002</v>
      </c>
      <c r="Y96" s="13">
        <f t="shared" si="30"/>
        <v>6.1428570000000002</v>
      </c>
      <c r="Z96" s="13">
        <f t="shared" si="30"/>
        <v>6.1428570000000002</v>
      </c>
      <c r="AA96" s="13">
        <f t="shared" si="30"/>
        <v>6.1428570000000002</v>
      </c>
      <c r="AB96" s="13">
        <f t="shared" si="30"/>
        <v>6.1428570000000002</v>
      </c>
      <c r="AC96" s="13">
        <f t="shared" si="30"/>
        <v>6.1428570000000002</v>
      </c>
      <c r="AD96" s="13">
        <f t="shared" si="30"/>
        <v>6.1428570000000002</v>
      </c>
      <c r="AE96" s="13">
        <f t="shared" si="30"/>
        <v>6.1428570000000002</v>
      </c>
      <c r="AF96" s="13">
        <f t="shared" si="30"/>
        <v>6.1428570000000002</v>
      </c>
      <c r="AG96" s="13">
        <f t="shared" si="30"/>
        <v>6.1428570000000002</v>
      </c>
      <c r="AH96" s="13">
        <f t="shared" si="30"/>
        <v>6.1428570000000002</v>
      </c>
      <c r="AI96" s="13">
        <f t="shared" si="30"/>
        <v>6.1428570000000002</v>
      </c>
      <c r="AJ96" s="13">
        <f t="shared" si="30"/>
        <v>6.1428570000000002</v>
      </c>
      <c r="AK96" s="13">
        <f t="shared" si="30"/>
        <v>6.1428570000000002</v>
      </c>
      <c r="AL96" s="13">
        <f t="shared" si="30"/>
        <v>6.1428570000000002</v>
      </c>
      <c r="AM96" s="13">
        <f t="shared" si="30"/>
        <v>6.1428570000000002</v>
      </c>
      <c r="AN96" s="13">
        <f t="shared" si="30"/>
        <v>6.1428570000000002</v>
      </c>
      <c r="AO96" s="13">
        <f t="shared" si="30"/>
        <v>6.1428570000000002</v>
      </c>
      <c r="AP96" s="13">
        <f t="shared" si="30"/>
        <v>6.1428570000000002</v>
      </c>
      <c r="AQ96" s="13">
        <f t="shared" si="30"/>
        <v>6.1428570000000002</v>
      </c>
      <c r="AR96" s="13">
        <f t="shared" si="30"/>
        <v>6.1428570000000002</v>
      </c>
      <c r="AS96" s="13">
        <f t="shared" si="30"/>
        <v>6.1428570000000002</v>
      </c>
      <c r="AT96" s="13">
        <f t="shared" si="30"/>
        <v>6.1428570000000002</v>
      </c>
      <c r="AU96" s="13">
        <f t="shared" si="30"/>
        <v>6.1428570000000002</v>
      </c>
      <c r="AV96" s="13">
        <f t="shared" si="30"/>
        <v>6.1428570000000002</v>
      </c>
      <c r="AW96" s="13">
        <f t="shared" si="30"/>
        <v>6.1428570000000002</v>
      </c>
      <c r="AX96" s="13">
        <f t="shared" si="30"/>
        <v>6.1428570000000002</v>
      </c>
    </row>
    <row r="97" spans="1:50" x14ac:dyDescent="0.25">
      <c r="A97" s="1" t="s">
        <v>56</v>
      </c>
      <c r="B97" s="13">
        <f>IF(B10&gt;30,IF(B22&gt;9,IF(B12&gt;0,86.052632,72.857143),IF(B11&gt;3,IF(B23&gt;5,IF(B12&gt;5,55,38.571429),IF(B18&gt;1,IF(B16&gt;10,74.666667,83),IF(B20&gt;2,IF(B11&gt;20,63,35),IF(B17&gt;1,76,IF(B11&gt;5,66.25,62))))),IF(B11&gt;1,21.666667,36.666667))),IF(B13&gt;0,IF(B17&gt;1,33.333333,62),IF(B21&gt;3,44.5,IF(B22&gt;2,IF(B22&gt;3,IF(B11&gt;5,13,IF(B23&gt;3,IF(B23&gt;6,23,16.6),32)),7.666667),29.857143))))</f>
        <v>29.857143000000001</v>
      </c>
      <c r="C97" s="13">
        <f t="shared" ref="C97:AX97" si="31">IF(C10&gt;30,IF(C22&gt;9,IF(C12&gt;0,86.052632,72.857143),IF(C11&gt;3,IF(C23&gt;5,IF(C12&gt;5,55,38.571429),IF(C18&gt;1,IF(C16&gt;10,74.666667,83),IF(C20&gt;2,IF(C11&gt;20,63,35),IF(C17&gt;1,76,IF(C11&gt;5,66.25,62))))),IF(C11&gt;1,21.666667,36.666667))),IF(C13&gt;0,IF(C17&gt;1,33.333333,62),IF(C21&gt;3,44.5,IF(C22&gt;2,IF(C22&gt;3,IF(C11&gt;5,13,IF(C23&gt;3,IF(C23&gt;6,23,16.6),32)),7.666667),29.857143))))</f>
        <v>29.857143000000001</v>
      </c>
      <c r="D97" s="13">
        <f t="shared" si="31"/>
        <v>29.857143000000001</v>
      </c>
      <c r="E97" s="13">
        <f t="shared" si="31"/>
        <v>29.857143000000001</v>
      </c>
      <c r="F97" s="13">
        <f t="shared" si="31"/>
        <v>29.857143000000001</v>
      </c>
      <c r="G97" s="13">
        <f t="shared" si="31"/>
        <v>29.857143000000001</v>
      </c>
      <c r="H97" s="13">
        <f t="shared" si="31"/>
        <v>29.857143000000001</v>
      </c>
      <c r="I97" s="13">
        <f t="shared" si="31"/>
        <v>29.857143000000001</v>
      </c>
      <c r="J97" s="13">
        <f t="shared" si="31"/>
        <v>29.857143000000001</v>
      </c>
      <c r="K97" s="13">
        <f t="shared" si="31"/>
        <v>29.857143000000001</v>
      </c>
      <c r="L97" s="13">
        <f t="shared" si="31"/>
        <v>29.857143000000001</v>
      </c>
      <c r="M97" s="13">
        <f t="shared" si="31"/>
        <v>29.857143000000001</v>
      </c>
      <c r="N97" s="13">
        <f t="shared" si="31"/>
        <v>29.857143000000001</v>
      </c>
      <c r="O97" s="13">
        <f t="shared" si="31"/>
        <v>29.857143000000001</v>
      </c>
      <c r="P97" s="13">
        <f t="shared" si="31"/>
        <v>29.857143000000001</v>
      </c>
      <c r="Q97" s="13">
        <f t="shared" si="31"/>
        <v>29.857143000000001</v>
      </c>
      <c r="R97" s="13">
        <f t="shared" si="31"/>
        <v>29.857143000000001</v>
      </c>
      <c r="S97" s="13">
        <f t="shared" si="31"/>
        <v>29.857143000000001</v>
      </c>
      <c r="T97" s="13">
        <f t="shared" si="31"/>
        <v>29.857143000000001</v>
      </c>
      <c r="U97" s="13">
        <f t="shared" si="31"/>
        <v>29.857143000000001</v>
      </c>
      <c r="V97" s="13">
        <f t="shared" si="31"/>
        <v>29.857143000000001</v>
      </c>
      <c r="W97" s="13">
        <f t="shared" si="31"/>
        <v>29.857143000000001</v>
      </c>
      <c r="X97" s="13">
        <f t="shared" si="31"/>
        <v>29.857143000000001</v>
      </c>
      <c r="Y97" s="13">
        <f t="shared" si="31"/>
        <v>29.857143000000001</v>
      </c>
      <c r="Z97" s="13">
        <f t="shared" si="31"/>
        <v>29.857143000000001</v>
      </c>
      <c r="AA97" s="13">
        <f t="shared" si="31"/>
        <v>29.857143000000001</v>
      </c>
      <c r="AB97" s="13">
        <f t="shared" si="31"/>
        <v>29.857143000000001</v>
      </c>
      <c r="AC97" s="13">
        <f t="shared" si="31"/>
        <v>29.857143000000001</v>
      </c>
      <c r="AD97" s="13">
        <f t="shared" si="31"/>
        <v>29.857143000000001</v>
      </c>
      <c r="AE97" s="13">
        <f t="shared" si="31"/>
        <v>29.857143000000001</v>
      </c>
      <c r="AF97" s="13">
        <f t="shared" si="31"/>
        <v>29.857143000000001</v>
      </c>
      <c r="AG97" s="13">
        <f t="shared" si="31"/>
        <v>29.857143000000001</v>
      </c>
      <c r="AH97" s="13">
        <f t="shared" si="31"/>
        <v>29.857143000000001</v>
      </c>
      <c r="AI97" s="13">
        <f t="shared" si="31"/>
        <v>29.857143000000001</v>
      </c>
      <c r="AJ97" s="13">
        <f t="shared" si="31"/>
        <v>29.857143000000001</v>
      </c>
      <c r="AK97" s="13">
        <f t="shared" si="31"/>
        <v>29.857143000000001</v>
      </c>
      <c r="AL97" s="13">
        <f t="shared" si="31"/>
        <v>29.857143000000001</v>
      </c>
      <c r="AM97" s="13">
        <f t="shared" si="31"/>
        <v>29.857143000000001</v>
      </c>
      <c r="AN97" s="13">
        <f t="shared" si="31"/>
        <v>29.857143000000001</v>
      </c>
      <c r="AO97" s="13">
        <f t="shared" si="31"/>
        <v>29.857143000000001</v>
      </c>
      <c r="AP97" s="13">
        <f t="shared" si="31"/>
        <v>29.857143000000001</v>
      </c>
      <c r="AQ97" s="13">
        <f t="shared" si="31"/>
        <v>29.857143000000001</v>
      </c>
      <c r="AR97" s="13">
        <f t="shared" si="31"/>
        <v>29.857143000000001</v>
      </c>
      <c r="AS97" s="13">
        <f t="shared" si="31"/>
        <v>29.857143000000001</v>
      </c>
      <c r="AT97" s="13">
        <f t="shared" si="31"/>
        <v>29.857143000000001</v>
      </c>
      <c r="AU97" s="13">
        <f t="shared" si="31"/>
        <v>29.857143000000001</v>
      </c>
      <c r="AV97" s="13">
        <f t="shared" si="31"/>
        <v>29.857143000000001</v>
      </c>
      <c r="AW97" s="13">
        <f t="shared" si="31"/>
        <v>29.857143000000001</v>
      </c>
      <c r="AX97" s="13">
        <f t="shared" si="31"/>
        <v>29.857143000000001</v>
      </c>
    </row>
    <row r="98" spans="1:50" x14ac:dyDescent="0.25">
      <c r="A98" s="2" t="s">
        <v>58</v>
      </c>
      <c r="B98" s="13">
        <f>AVERAGE(B68:B97)</f>
        <v>8.5891402333333318</v>
      </c>
      <c r="C98" s="13">
        <f t="shared" ref="C98:AX98" si="32">AVERAGE(C68:C97)</f>
        <v>8.5891402333333318</v>
      </c>
      <c r="D98" s="13">
        <f t="shared" si="32"/>
        <v>8.5891402333333318</v>
      </c>
      <c r="E98" s="13">
        <f t="shared" si="32"/>
        <v>8.5891402333333318</v>
      </c>
      <c r="F98" s="13">
        <f t="shared" si="32"/>
        <v>8.5891402333333318</v>
      </c>
      <c r="G98" s="13">
        <f t="shared" si="32"/>
        <v>8.5891402333333318</v>
      </c>
      <c r="H98" s="13">
        <f t="shared" si="32"/>
        <v>8.5891402333333318</v>
      </c>
      <c r="I98" s="13">
        <f t="shared" si="32"/>
        <v>8.5891402333333318</v>
      </c>
      <c r="J98" s="13">
        <f t="shared" si="32"/>
        <v>8.5891402333333318</v>
      </c>
      <c r="K98" s="13">
        <f t="shared" si="32"/>
        <v>8.5891402333333318</v>
      </c>
      <c r="L98" s="13">
        <f t="shared" si="32"/>
        <v>8.5891402333333318</v>
      </c>
      <c r="M98" s="13">
        <f t="shared" si="32"/>
        <v>8.5891402333333318</v>
      </c>
      <c r="N98" s="13">
        <f t="shared" si="32"/>
        <v>8.5891402333333318</v>
      </c>
      <c r="O98" s="13">
        <f t="shared" si="32"/>
        <v>8.5891402333333318</v>
      </c>
      <c r="P98" s="13">
        <f t="shared" si="32"/>
        <v>8.5891402333333318</v>
      </c>
      <c r="Q98" s="13">
        <f t="shared" si="32"/>
        <v>8.5891402333333318</v>
      </c>
      <c r="R98" s="13">
        <f t="shared" si="32"/>
        <v>8.5891402333333318</v>
      </c>
      <c r="S98" s="13">
        <f t="shared" si="32"/>
        <v>8.5891402333333318</v>
      </c>
      <c r="T98" s="13">
        <f t="shared" si="32"/>
        <v>8.5891402333333318</v>
      </c>
      <c r="U98" s="13">
        <f t="shared" si="32"/>
        <v>8.5891402333333318</v>
      </c>
      <c r="V98" s="13">
        <f t="shared" si="32"/>
        <v>8.5891402333333318</v>
      </c>
      <c r="W98" s="13">
        <f t="shared" si="32"/>
        <v>8.5891402333333318</v>
      </c>
      <c r="X98" s="13">
        <f t="shared" si="32"/>
        <v>8.5891402333333318</v>
      </c>
      <c r="Y98" s="13">
        <f t="shared" si="32"/>
        <v>8.5891402333333318</v>
      </c>
      <c r="Z98" s="13">
        <f t="shared" si="32"/>
        <v>8.5891402333333318</v>
      </c>
      <c r="AA98" s="13">
        <f t="shared" si="32"/>
        <v>8.5891402333333318</v>
      </c>
      <c r="AB98" s="13">
        <f t="shared" si="32"/>
        <v>8.5891402333333318</v>
      </c>
      <c r="AC98" s="13">
        <f t="shared" si="32"/>
        <v>8.5891402333333318</v>
      </c>
      <c r="AD98" s="13">
        <f t="shared" si="32"/>
        <v>8.5891402333333318</v>
      </c>
      <c r="AE98" s="13">
        <f t="shared" si="32"/>
        <v>8.5891402333333318</v>
      </c>
      <c r="AF98" s="13">
        <f t="shared" si="32"/>
        <v>8.5891402333333318</v>
      </c>
      <c r="AG98" s="13">
        <f t="shared" si="32"/>
        <v>8.5891402333333318</v>
      </c>
      <c r="AH98" s="13">
        <f t="shared" si="32"/>
        <v>8.5891402333333318</v>
      </c>
      <c r="AI98" s="13">
        <f t="shared" si="32"/>
        <v>8.5891402333333318</v>
      </c>
      <c r="AJ98" s="13">
        <f t="shared" si="32"/>
        <v>8.5891402333333318</v>
      </c>
      <c r="AK98" s="13">
        <f t="shared" si="32"/>
        <v>8.5891402333333318</v>
      </c>
      <c r="AL98" s="13">
        <f t="shared" si="32"/>
        <v>8.5891402333333318</v>
      </c>
      <c r="AM98" s="13">
        <f t="shared" si="32"/>
        <v>8.5891402333333318</v>
      </c>
      <c r="AN98" s="13">
        <f t="shared" si="32"/>
        <v>8.5891402333333318</v>
      </c>
      <c r="AO98" s="13">
        <f t="shared" si="32"/>
        <v>8.5891402333333318</v>
      </c>
      <c r="AP98" s="13">
        <f t="shared" si="32"/>
        <v>8.5891402333333318</v>
      </c>
      <c r="AQ98" s="13">
        <f t="shared" si="32"/>
        <v>8.5891402333333318</v>
      </c>
      <c r="AR98" s="13">
        <f t="shared" si="32"/>
        <v>8.5891402333333318</v>
      </c>
      <c r="AS98" s="13">
        <f t="shared" si="32"/>
        <v>8.5891402333333318</v>
      </c>
      <c r="AT98" s="13">
        <f t="shared" si="32"/>
        <v>8.5891402333333318</v>
      </c>
      <c r="AU98" s="13">
        <f t="shared" si="32"/>
        <v>8.5891402333333318</v>
      </c>
      <c r="AV98" s="13">
        <f t="shared" si="32"/>
        <v>8.5891402333333318</v>
      </c>
      <c r="AW98" s="13">
        <f t="shared" si="32"/>
        <v>8.5891402333333318</v>
      </c>
      <c r="AX98" s="13">
        <f t="shared" si="32"/>
        <v>8.5891402333333318</v>
      </c>
    </row>
    <row r="99" spans="1:50" x14ac:dyDescent="0.25">
      <c r="A99" s="2" t="s">
        <v>126</v>
      </c>
      <c r="B99" s="13">
        <f>MEDIAN(B68:B97)</f>
        <v>5.2857145000000001</v>
      </c>
      <c r="C99" s="13">
        <f t="shared" ref="C99:AX99" si="33">MEDIAN(C68:C97)</f>
        <v>5.2857145000000001</v>
      </c>
      <c r="D99" s="13">
        <f t="shared" si="33"/>
        <v>5.2857145000000001</v>
      </c>
      <c r="E99" s="13">
        <f t="shared" si="33"/>
        <v>5.2857145000000001</v>
      </c>
      <c r="F99" s="13">
        <f t="shared" si="33"/>
        <v>5.2857145000000001</v>
      </c>
      <c r="G99" s="13">
        <f t="shared" si="33"/>
        <v>5.2857145000000001</v>
      </c>
      <c r="H99" s="13">
        <f t="shared" si="33"/>
        <v>5.2857145000000001</v>
      </c>
      <c r="I99" s="13">
        <f t="shared" si="33"/>
        <v>5.2857145000000001</v>
      </c>
      <c r="J99" s="13">
        <f t="shared" si="33"/>
        <v>5.2857145000000001</v>
      </c>
      <c r="K99" s="13">
        <f t="shared" si="33"/>
        <v>5.2857145000000001</v>
      </c>
      <c r="L99" s="13">
        <f t="shared" si="33"/>
        <v>5.2857145000000001</v>
      </c>
      <c r="M99" s="13">
        <f t="shared" si="33"/>
        <v>5.2857145000000001</v>
      </c>
      <c r="N99" s="13">
        <f t="shared" si="33"/>
        <v>5.2857145000000001</v>
      </c>
      <c r="O99" s="13">
        <f t="shared" si="33"/>
        <v>5.2857145000000001</v>
      </c>
      <c r="P99" s="13">
        <f t="shared" si="33"/>
        <v>5.2857145000000001</v>
      </c>
      <c r="Q99" s="13">
        <f t="shared" si="33"/>
        <v>5.2857145000000001</v>
      </c>
      <c r="R99" s="13">
        <f t="shared" si="33"/>
        <v>5.2857145000000001</v>
      </c>
      <c r="S99" s="13">
        <f t="shared" si="33"/>
        <v>5.2857145000000001</v>
      </c>
      <c r="T99" s="13">
        <f t="shared" si="33"/>
        <v>5.2857145000000001</v>
      </c>
      <c r="U99" s="13">
        <f t="shared" si="33"/>
        <v>5.2857145000000001</v>
      </c>
      <c r="V99" s="13">
        <f t="shared" si="33"/>
        <v>5.2857145000000001</v>
      </c>
      <c r="W99" s="13">
        <f t="shared" si="33"/>
        <v>5.2857145000000001</v>
      </c>
      <c r="X99" s="13">
        <f t="shared" si="33"/>
        <v>5.2857145000000001</v>
      </c>
      <c r="Y99" s="13">
        <f t="shared" si="33"/>
        <v>5.2857145000000001</v>
      </c>
      <c r="Z99" s="13">
        <f t="shared" si="33"/>
        <v>5.2857145000000001</v>
      </c>
      <c r="AA99" s="13">
        <f t="shared" si="33"/>
        <v>5.2857145000000001</v>
      </c>
      <c r="AB99" s="13">
        <f t="shared" si="33"/>
        <v>5.2857145000000001</v>
      </c>
      <c r="AC99" s="13">
        <f t="shared" si="33"/>
        <v>5.2857145000000001</v>
      </c>
      <c r="AD99" s="13">
        <f t="shared" si="33"/>
        <v>5.2857145000000001</v>
      </c>
      <c r="AE99" s="13">
        <f t="shared" si="33"/>
        <v>5.2857145000000001</v>
      </c>
      <c r="AF99" s="13">
        <f t="shared" si="33"/>
        <v>5.2857145000000001</v>
      </c>
      <c r="AG99" s="13">
        <f t="shared" si="33"/>
        <v>5.2857145000000001</v>
      </c>
      <c r="AH99" s="13">
        <f t="shared" si="33"/>
        <v>5.2857145000000001</v>
      </c>
      <c r="AI99" s="13">
        <f t="shared" si="33"/>
        <v>5.2857145000000001</v>
      </c>
      <c r="AJ99" s="13">
        <f t="shared" si="33"/>
        <v>5.2857145000000001</v>
      </c>
      <c r="AK99" s="13">
        <f t="shared" si="33"/>
        <v>5.2857145000000001</v>
      </c>
      <c r="AL99" s="13">
        <f t="shared" si="33"/>
        <v>5.2857145000000001</v>
      </c>
      <c r="AM99" s="13">
        <f t="shared" si="33"/>
        <v>5.2857145000000001</v>
      </c>
      <c r="AN99" s="13">
        <f t="shared" si="33"/>
        <v>5.2857145000000001</v>
      </c>
      <c r="AO99" s="13">
        <f t="shared" si="33"/>
        <v>5.2857145000000001</v>
      </c>
      <c r="AP99" s="13">
        <f t="shared" si="33"/>
        <v>5.2857145000000001</v>
      </c>
      <c r="AQ99" s="13">
        <f t="shared" si="33"/>
        <v>5.2857145000000001</v>
      </c>
      <c r="AR99" s="13">
        <f t="shared" si="33"/>
        <v>5.2857145000000001</v>
      </c>
      <c r="AS99" s="13">
        <f t="shared" si="33"/>
        <v>5.2857145000000001</v>
      </c>
      <c r="AT99" s="13">
        <f t="shared" si="33"/>
        <v>5.2857145000000001</v>
      </c>
      <c r="AU99" s="13">
        <f t="shared" si="33"/>
        <v>5.2857145000000001</v>
      </c>
      <c r="AV99" s="13">
        <f t="shared" si="33"/>
        <v>5.2857145000000001</v>
      </c>
      <c r="AW99" s="13">
        <f t="shared" si="33"/>
        <v>5.2857145000000001</v>
      </c>
      <c r="AX99" s="13">
        <f t="shared" si="33"/>
        <v>5.2857145000000001</v>
      </c>
    </row>
    <row r="100" spans="1:50" x14ac:dyDescent="0.25">
      <c r="A100" s="2" t="s">
        <v>123</v>
      </c>
      <c r="B100" s="13">
        <f>(B99-11.5)/0.391</f>
        <v>-15.893313299232736</v>
      </c>
      <c r="C100" s="13">
        <f t="shared" ref="C100:AX100" si="34">(C99-11.5)/0.391</f>
        <v>-15.893313299232736</v>
      </c>
      <c r="D100" s="13">
        <f t="shared" si="34"/>
        <v>-15.893313299232736</v>
      </c>
      <c r="E100" s="13">
        <f t="shared" si="34"/>
        <v>-15.893313299232736</v>
      </c>
      <c r="F100" s="13">
        <f t="shared" si="34"/>
        <v>-15.893313299232736</v>
      </c>
      <c r="G100" s="13">
        <f t="shared" si="34"/>
        <v>-15.893313299232736</v>
      </c>
      <c r="H100" s="13">
        <f t="shared" si="34"/>
        <v>-15.893313299232736</v>
      </c>
      <c r="I100" s="13">
        <f t="shared" si="34"/>
        <v>-15.893313299232736</v>
      </c>
      <c r="J100" s="13">
        <f t="shared" si="34"/>
        <v>-15.893313299232736</v>
      </c>
      <c r="K100" s="13">
        <f t="shared" si="34"/>
        <v>-15.893313299232736</v>
      </c>
      <c r="L100" s="13">
        <f t="shared" si="34"/>
        <v>-15.893313299232736</v>
      </c>
      <c r="M100" s="13">
        <f t="shared" si="34"/>
        <v>-15.893313299232736</v>
      </c>
      <c r="N100" s="13">
        <f t="shared" si="34"/>
        <v>-15.893313299232736</v>
      </c>
      <c r="O100" s="13">
        <f t="shared" si="34"/>
        <v>-15.893313299232736</v>
      </c>
      <c r="P100" s="13">
        <f t="shared" si="34"/>
        <v>-15.893313299232736</v>
      </c>
      <c r="Q100" s="13">
        <f t="shared" si="34"/>
        <v>-15.893313299232736</v>
      </c>
      <c r="R100" s="13">
        <f t="shared" si="34"/>
        <v>-15.893313299232736</v>
      </c>
      <c r="S100" s="13">
        <f t="shared" si="34"/>
        <v>-15.893313299232736</v>
      </c>
      <c r="T100" s="13">
        <f t="shared" si="34"/>
        <v>-15.893313299232736</v>
      </c>
      <c r="U100" s="13">
        <f t="shared" si="34"/>
        <v>-15.893313299232736</v>
      </c>
      <c r="V100" s="13">
        <f t="shared" si="34"/>
        <v>-15.893313299232736</v>
      </c>
      <c r="W100" s="13">
        <f t="shared" si="34"/>
        <v>-15.893313299232736</v>
      </c>
      <c r="X100" s="13">
        <f t="shared" si="34"/>
        <v>-15.893313299232736</v>
      </c>
      <c r="Y100" s="13">
        <f t="shared" si="34"/>
        <v>-15.893313299232736</v>
      </c>
      <c r="Z100" s="13">
        <f t="shared" si="34"/>
        <v>-15.893313299232736</v>
      </c>
      <c r="AA100" s="13">
        <f t="shared" si="34"/>
        <v>-15.893313299232736</v>
      </c>
      <c r="AB100" s="13">
        <f t="shared" si="34"/>
        <v>-15.893313299232736</v>
      </c>
      <c r="AC100" s="13">
        <f t="shared" si="34"/>
        <v>-15.893313299232736</v>
      </c>
      <c r="AD100" s="13">
        <f t="shared" si="34"/>
        <v>-15.893313299232736</v>
      </c>
      <c r="AE100" s="13">
        <f t="shared" si="34"/>
        <v>-15.893313299232736</v>
      </c>
      <c r="AF100" s="13">
        <f t="shared" si="34"/>
        <v>-15.893313299232736</v>
      </c>
      <c r="AG100" s="13">
        <f t="shared" si="34"/>
        <v>-15.893313299232736</v>
      </c>
      <c r="AH100" s="13">
        <f t="shared" si="34"/>
        <v>-15.893313299232736</v>
      </c>
      <c r="AI100" s="13">
        <f t="shared" si="34"/>
        <v>-15.893313299232736</v>
      </c>
      <c r="AJ100" s="13">
        <f t="shared" si="34"/>
        <v>-15.893313299232736</v>
      </c>
      <c r="AK100" s="13">
        <f t="shared" si="34"/>
        <v>-15.893313299232736</v>
      </c>
      <c r="AL100" s="13">
        <f t="shared" si="34"/>
        <v>-15.893313299232736</v>
      </c>
      <c r="AM100" s="13">
        <f t="shared" si="34"/>
        <v>-15.893313299232736</v>
      </c>
      <c r="AN100" s="13">
        <f t="shared" si="34"/>
        <v>-15.893313299232736</v>
      </c>
      <c r="AO100" s="13">
        <f t="shared" si="34"/>
        <v>-15.893313299232736</v>
      </c>
      <c r="AP100" s="13">
        <f t="shared" si="34"/>
        <v>-15.893313299232736</v>
      </c>
      <c r="AQ100" s="13">
        <f t="shared" si="34"/>
        <v>-15.893313299232736</v>
      </c>
      <c r="AR100" s="13">
        <f t="shared" si="34"/>
        <v>-15.893313299232736</v>
      </c>
      <c r="AS100" s="13">
        <f t="shared" si="34"/>
        <v>-15.893313299232736</v>
      </c>
      <c r="AT100" s="13">
        <f t="shared" si="34"/>
        <v>-15.893313299232736</v>
      </c>
      <c r="AU100" s="13">
        <f t="shared" si="34"/>
        <v>-15.893313299232736</v>
      </c>
      <c r="AV100" s="13">
        <f t="shared" si="34"/>
        <v>-15.893313299232736</v>
      </c>
      <c r="AW100" s="13">
        <f t="shared" si="34"/>
        <v>-15.893313299232736</v>
      </c>
      <c r="AX100" s="13">
        <f t="shared" si="34"/>
        <v>-15.893313299232736</v>
      </c>
    </row>
    <row r="101" spans="1:50" x14ac:dyDescent="0.25">
      <c r="A101" s="2" t="s">
        <v>121</v>
      </c>
      <c r="B101" s="1">
        <f>(B99-4.3)/0.854</f>
        <v>1.15423243559719</v>
      </c>
      <c r="C101" s="1">
        <f t="shared" ref="C101:AX101" si="35">(C99-4.3)/0.854</f>
        <v>1.15423243559719</v>
      </c>
      <c r="D101" s="1">
        <f t="shared" si="35"/>
        <v>1.15423243559719</v>
      </c>
      <c r="E101" s="1">
        <f t="shared" si="35"/>
        <v>1.15423243559719</v>
      </c>
      <c r="F101" s="1">
        <f t="shared" si="35"/>
        <v>1.15423243559719</v>
      </c>
      <c r="G101" s="1">
        <f t="shared" si="35"/>
        <v>1.15423243559719</v>
      </c>
      <c r="H101" s="1">
        <f t="shared" si="35"/>
        <v>1.15423243559719</v>
      </c>
      <c r="I101" s="1">
        <f t="shared" si="35"/>
        <v>1.15423243559719</v>
      </c>
      <c r="J101" s="1">
        <f t="shared" si="35"/>
        <v>1.15423243559719</v>
      </c>
      <c r="K101" s="1">
        <f t="shared" si="35"/>
        <v>1.15423243559719</v>
      </c>
      <c r="L101" s="1">
        <f t="shared" si="35"/>
        <v>1.15423243559719</v>
      </c>
      <c r="M101" s="1">
        <f t="shared" si="35"/>
        <v>1.15423243559719</v>
      </c>
      <c r="N101" s="1">
        <f t="shared" si="35"/>
        <v>1.15423243559719</v>
      </c>
      <c r="O101" s="1">
        <f t="shared" si="35"/>
        <v>1.15423243559719</v>
      </c>
      <c r="P101" s="1">
        <f t="shared" si="35"/>
        <v>1.15423243559719</v>
      </c>
      <c r="Q101" s="1">
        <f t="shared" si="35"/>
        <v>1.15423243559719</v>
      </c>
      <c r="R101" s="1">
        <f t="shared" si="35"/>
        <v>1.15423243559719</v>
      </c>
      <c r="S101" s="1">
        <f t="shared" si="35"/>
        <v>1.15423243559719</v>
      </c>
      <c r="T101" s="1">
        <f t="shared" si="35"/>
        <v>1.15423243559719</v>
      </c>
      <c r="U101" s="1">
        <f t="shared" si="35"/>
        <v>1.15423243559719</v>
      </c>
      <c r="V101" s="1">
        <f t="shared" si="35"/>
        <v>1.15423243559719</v>
      </c>
      <c r="W101" s="1">
        <f t="shared" si="35"/>
        <v>1.15423243559719</v>
      </c>
      <c r="X101" s="1">
        <f t="shared" si="35"/>
        <v>1.15423243559719</v>
      </c>
      <c r="Y101" s="1">
        <f t="shared" si="35"/>
        <v>1.15423243559719</v>
      </c>
      <c r="Z101" s="1">
        <f t="shared" si="35"/>
        <v>1.15423243559719</v>
      </c>
      <c r="AA101" s="1">
        <f t="shared" si="35"/>
        <v>1.15423243559719</v>
      </c>
      <c r="AB101" s="1">
        <f t="shared" si="35"/>
        <v>1.15423243559719</v>
      </c>
      <c r="AC101" s="1">
        <f t="shared" si="35"/>
        <v>1.15423243559719</v>
      </c>
      <c r="AD101" s="1">
        <f t="shared" si="35"/>
        <v>1.15423243559719</v>
      </c>
      <c r="AE101" s="1">
        <f t="shared" si="35"/>
        <v>1.15423243559719</v>
      </c>
      <c r="AF101" s="1">
        <f t="shared" si="35"/>
        <v>1.15423243559719</v>
      </c>
      <c r="AG101" s="1">
        <f t="shared" si="35"/>
        <v>1.15423243559719</v>
      </c>
      <c r="AH101" s="1">
        <f t="shared" si="35"/>
        <v>1.15423243559719</v>
      </c>
      <c r="AI101" s="1">
        <f t="shared" si="35"/>
        <v>1.15423243559719</v>
      </c>
      <c r="AJ101" s="1">
        <f t="shared" si="35"/>
        <v>1.15423243559719</v>
      </c>
      <c r="AK101" s="1">
        <f t="shared" si="35"/>
        <v>1.15423243559719</v>
      </c>
      <c r="AL101" s="1">
        <f t="shared" si="35"/>
        <v>1.15423243559719</v>
      </c>
      <c r="AM101" s="1">
        <f t="shared" si="35"/>
        <v>1.15423243559719</v>
      </c>
      <c r="AN101" s="1">
        <f t="shared" si="35"/>
        <v>1.15423243559719</v>
      </c>
      <c r="AO101" s="1">
        <f t="shared" si="35"/>
        <v>1.15423243559719</v>
      </c>
      <c r="AP101" s="1">
        <f t="shared" si="35"/>
        <v>1.15423243559719</v>
      </c>
      <c r="AQ101" s="1">
        <f t="shared" si="35"/>
        <v>1.15423243559719</v>
      </c>
      <c r="AR101" s="1">
        <f t="shared" si="35"/>
        <v>1.15423243559719</v>
      </c>
      <c r="AS101" s="1">
        <f t="shared" si="35"/>
        <v>1.15423243559719</v>
      </c>
      <c r="AT101" s="1">
        <f t="shared" si="35"/>
        <v>1.15423243559719</v>
      </c>
      <c r="AU101" s="1">
        <f t="shared" si="35"/>
        <v>1.15423243559719</v>
      </c>
      <c r="AV101" s="1">
        <f t="shared" si="35"/>
        <v>1.15423243559719</v>
      </c>
      <c r="AW101" s="1">
        <f t="shared" si="35"/>
        <v>1.15423243559719</v>
      </c>
      <c r="AX101" s="1">
        <f t="shared" si="35"/>
        <v>1.15423243559719</v>
      </c>
    </row>
    <row r="102" spans="1:50" x14ac:dyDescent="0.25">
      <c r="A102" s="2" t="s">
        <v>122</v>
      </c>
      <c r="B102" s="13">
        <f>IF(B101&gt;100,100,(IF(B101&lt;0,0,B101)))</f>
        <v>1.15423243559719</v>
      </c>
      <c r="C102" s="13">
        <f t="shared" ref="C102:AX102" si="36">IF(C101&gt;100,100,(IF(C101&lt;0,0,C101)))</f>
        <v>1.15423243559719</v>
      </c>
      <c r="D102" s="13">
        <f t="shared" si="36"/>
        <v>1.15423243559719</v>
      </c>
      <c r="E102" s="13">
        <f t="shared" si="36"/>
        <v>1.15423243559719</v>
      </c>
      <c r="F102" s="13">
        <f t="shared" si="36"/>
        <v>1.15423243559719</v>
      </c>
      <c r="G102" s="13">
        <f t="shared" si="36"/>
        <v>1.15423243559719</v>
      </c>
      <c r="H102" s="13">
        <f t="shared" si="36"/>
        <v>1.15423243559719</v>
      </c>
      <c r="I102" s="13">
        <f t="shared" si="36"/>
        <v>1.15423243559719</v>
      </c>
      <c r="J102" s="13">
        <f t="shared" si="36"/>
        <v>1.15423243559719</v>
      </c>
      <c r="K102" s="13">
        <f t="shared" si="36"/>
        <v>1.15423243559719</v>
      </c>
      <c r="L102" s="13">
        <f t="shared" si="36"/>
        <v>1.15423243559719</v>
      </c>
      <c r="M102" s="13">
        <f t="shared" si="36"/>
        <v>1.15423243559719</v>
      </c>
      <c r="N102" s="13">
        <f t="shared" si="36"/>
        <v>1.15423243559719</v>
      </c>
      <c r="O102" s="13">
        <f t="shared" si="36"/>
        <v>1.15423243559719</v>
      </c>
      <c r="P102" s="13">
        <f t="shared" si="36"/>
        <v>1.15423243559719</v>
      </c>
      <c r="Q102" s="13">
        <f t="shared" si="36"/>
        <v>1.15423243559719</v>
      </c>
      <c r="R102" s="13">
        <f t="shared" si="36"/>
        <v>1.15423243559719</v>
      </c>
      <c r="S102" s="13">
        <f t="shared" si="36"/>
        <v>1.15423243559719</v>
      </c>
      <c r="T102" s="13">
        <f t="shared" si="36"/>
        <v>1.15423243559719</v>
      </c>
      <c r="U102" s="13">
        <f t="shared" si="36"/>
        <v>1.15423243559719</v>
      </c>
      <c r="V102" s="13">
        <f t="shared" si="36"/>
        <v>1.15423243559719</v>
      </c>
      <c r="W102" s="13">
        <f t="shared" si="36"/>
        <v>1.15423243559719</v>
      </c>
      <c r="X102" s="13">
        <f t="shared" si="36"/>
        <v>1.15423243559719</v>
      </c>
      <c r="Y102" s="13">
        <f t="shared" si="36"/>
        <v>1.15423243559719</v>
      </c>
      <c r="Z102" s="13">
        <f t="shared" si="36"/>
        <v>1.15423243559719</v>
      </c>
      <c r="AA102" s="13">
        <f t="shared" si="36"/>
        <v>1.15423243559719</v>
      </c>
      <c r="AB102" s="13">
        <f t="shared" si="36"/>
        <v>1.15423243559719</v>
      </c>
      <c r="AC102" s="13">
        <f t="shared" si="36"/>
        <v>1.15423243559719</v>
      </c>
      <c r="AD102" s="13">
        <f t="shared" si="36"/>
        <v>1.15423243559719</v>
      </c>
      <c r="AE102" s="13">
        <f t="shared" si="36"/>
        <v>1.15423243559719</v>
      </c>
      <c r="AF102" s="13">
        <f t="shared" si="36"/>
        <v>1.15423243559719</v>
      </c>
      <c r="AG102" s="13">
        <f t="shared" si="36"/>
        <v>1.15423243559719</v>
      </c>
      <c r="AH102" s="13">
        <f t="shared" si="36"/>
        <v>1.15423243559719</v>
      </c>
      <c r="AI102" s="13">
        <f t="shared" si="36"/>
        <v>1.15423243559719</v>
      </c>
      <c r="AJ102" s="13">
        <f t="shared" si="36"/>
        <v>1.15423243559719</v>
      </c>
      <c r="AK102" s="13">
        <f t="shared" si="36"/>
        <v>1.15423243559719</v>
      </c>
      <c r="AL102" s="13">
        <f t="shared" si="36"/>
        <v>1.15423243559719</v>
      </c>
      <c r="AM102" s="13">
        <f t="shared" si="36"/>
        <v>1.15423243559719</v>
      </c>
      <c r="AN102" s="13">
        <f t="shared" si="36"/>
        <v>1.15423243559719</v>
      </c>
      <c r="AO102" s="13">
        <f t="shared" si="36"/>
        <v>1.15423243559719</v>
      </c>
      <c r="AP102" s="13">
        <f t="shared" si="36"/>
        <v>1.15423243559719</v>
      </c>
      <c r="AQ102" s="13">
        <f t="shared" si="36"/>
        <v>1.15423243559719</v>
      </c>
      <c r="AR102" s="13">
        <f t="shared" si="36"/>
        <v>1.15423243559719</v>
      </c>
      <c r="AS102" s="13">
        <f t="shared" si="36"/>
        <v>1.15423243559719</v>
      </c>
      <c r="AT102" s="13">
        <f t="shared" si="36"/>
        <v>1.15423243559719</v>
      </c>
      <c r="AU102" s="13">
        <f t="shared" si="36"/>
        <v>1.15423243559719</v>
      </c>
      <c r="AV102" s="13">
        <f t="shared" si="36"/>
        <v>1.15423243559719</v>
      </c>
      <c r="AW102" s="13">
        <f t="shared" si="36"/>
        <v>1.15423243559719</v>
      </c>
      <c r="AX102" s="13">
        <f t="shared" si="36"/>
        <v>1.15423243559719</v>
      </c>
    </row>
    <row r="103" spans="1:50" x14ac:dyDescent="0.25">
      <c r="A103" s="2"/>
    </row>
    <row r="104" spans="1:50" x14ac:dyDescent="0.25">
      <c r="A104" s="2"/>
    </row>
    <row r="135" spans="1:1" x14ac:dyDescent="0.25">
      <c r="A135" s="2"/>
    </row>
    <row r="136" spans="1:1" x14ac:dyDescent="0.25">
      <c r="A136" s="2"/>
    </row>
    <row r="137" spans="1:1" x14ac:dyDescent="0.25">
      <c r="A137" s="2"/>
    </row>
    <row r="138" spans="1:1" x14ac:dyDescent="0.25">
      <c r="A138" s="2"/>
    </row>
    <row r="139" spans="1:1" x14ac:dyDescent="0.25">
      <c r="A139" s="11"/>
    </row>
    <row r="170" spans="1:1" x14ac:dyDescent="0.25">
      <c r="A170" s="2"/>
    </row>
    <row r="171" spans="1:1" x14ac:dyDescent="0.25">
      <c r="A171" s="2"/>
    </row>
    <row r="172" spans="1:1" x14ac:dyDescent="0.25">
      <c r="A172" s="2"/>
    </row>
    <row r="173" spans="1:1" x14ac:dyDescent="0.25">
      <c r="A173" s="2"/>
    </row>
    <row r="206" spans="1:1" x14ac:dyDescent="0.25">
      <c r="A206" s="2"/>
    </row>
    <row r="207" spans="1:1" x14ac:dyDescent="0.25">
      <c r="A207" s="2"/>
    </row>
    <row r="208" spans="1:1" x14ac:dyDescent="0.25">
      <c r="A208" s="2"/>
    </row>
    <row r="209" spans="1:1" x14ac:dyDescent="0.25">
      <c r="A209" s="2"/>
    </row>
    <row r="243" spans="1:1" x14ac:dyDescent="0.25">
      <c r="A243" s="2"/>
    </row>
    <row r="244" spans="1:1" x14ac:dyDescent="0.25">
      <c r="A244" s="2"/>
    </row>
    <row r="245" spans="1:1" x14ac:dyDescent="0.25">
      <c r="A245" s="2"/>
    </row>
    <row r="246" spans="1:1" x14ac:dyDescent="0.25">
      <c r="A246" s="2"/>
    </row>
  </sheetData>
  <pageMargins left="0.7" right="0.7" top="0.75" bottom="0.75" header="0.3" footer="0.3"/>
  <pageSetup paperSize="9" orientation="portrait" r:id="rId1"/>
  <headerFooter>
    <oddFooter>&amp;C&amp;1#&amp;"Calibri"&amp;12&amp;K000000OFFICIAL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6"/>
  <sheetViews>
    <sheetView topLeftCell="A4" workbookViewId="0">
      <selection activeCell="A97" sqref="A97:A98"/>
    </sheetView>
  </sheetViews>
  <sheetFormatPr defaultColWidth="9.140625" defaultRowHeight="15" x14ac:dyDescent="0.25"/>
  <cols>
    <col min="1" max="1" width="50.5703125" style="1" customWidth="1"/>
    <col min="2" max="2" width="12.42578125" style="13" customWidth="1"/>
    <col min="3" max="3" width="15.85546875" style="13" bestFit="1" customWidth="1"/>
    <col min="4" max="4" width="18.28515625" style="13" bestFit="1" customWidth="1"/>
    <col min="5" max="5" width="13.7109375" style="13" bestFit="1" customWidth="1"/>
    <col min="6" max="29" width="12.42578125" style="13" customWidth="1"/>
    <col min="30" max="50" width="12.42578125" style="1" customWidth="1"/>
    <col min="51" max="16384" width="9.140625" style="1"/>
  </cols>
  <sheetData>
    <row r="1" spans="1:50" ht="28.5" x14ac:dyDescent="0.45">
      <c r="A1" s="3" t="s">
        <v>127</v>
      </c>
    </row>
    <row r="3" spans="1:50" ht="15.75" x14ac:dyDescent="0.25">
      <c r="A3" s="4" t="s">
        <v>1</v>
      </c>
    </row>
    <row r="4" spans="1:50" ht="15.75" x14ac:dyDescent="0.25">
      <c r="A4" s="5" t="s">
        <v>4</v>
      </c>
    </row>
    <row r="5" spans="1:50" x14ac:dyDescent="0.25">
      <c r="A5" s="1" t="s">
        <v>5</v>
      </c>
    </row>
    <row r="6" spans="1:50" x14ac:dyDescent="0.25">
      <c r="A6" s="1" t="s">
        <v>2</v>
      </c>
    </row>
    <row r="7" spans="1:50" x14ac:dyDescent="0.25">
      <c r="A7" s="1" t="s">
        <v>3</v>
      </c>
    </row>
    <row r="8" spans="1:50" x14ac:dyDescent="0.25">
      <c r="C8" s="17"/>
      <c r="D8" s="17"/>
      <c r="E8" s="17"/>
      <c r="F8" s="17"/>
      <c r="G8" s="17"/>
    </row>
    <row r="9" spans="1:50" x14ac:dyDescent="0.25">
      <c r="A9" s="6" t="s">
        <v>120</v>
      </c>
      <c r="B9" s="15"/>
      <c r="C9" s="18"/>
      <c r="D9" s="18"/>
      <c r="E9" s="18"/>
      <c r="F9" s="18"/>
      <c r="G9" s="18"/>
      <c r="H9" s="15"/>
      <c r="I9" s="15"/>
      <c r="J9" s="15"/>
      <c r="K9" s="15"/>
      <c r="L9" s="15"/>
      <c r="M9" s="15"/>
      <c r="N9" s="15"/>
      <c r="O9" s="15"/>
      <c r="P9" s="15"/>
      <c r="Q9" s="15"/>
      <c r="R9" s="15"/>
      <c r="S9" s="15"/>
      <c r="T9" s="15"/>
      <c r="U9" s="15"/>
      <c r="V9" s="15"/>
      <c r="W9" s="15"/>
      <c r="X9" s="15"/>
      <c r="Y9" s="15"/>
      <c r="Z9" s="15"/>
      <c r="AA9" s="15"/>
      <c r="AB9" s="15"/>
      <c r="AC9" s="15"/>
    </row>
    <row r="10" spans="1:50" x14ac:dyDescent="0.25">
      <c r="A10" s="1" t="s">
        <v>6</v>
      </c>
      <c r="B10" s="14"/>
      <c r="C10" s="19"/>
      <c r="D10" s="19"/>
      <c r="E10" s="19"/>
      <c r="F10" s="19"/>
      <c r="G10" s="19"/>
      <c r="H10" s="14"/>
      <c r="I10" s="14"/>
      <c r="J10" s="14"/>
      <c r="K10" s="14"/>
      <c r="L10" s="14"/>
      <c r="M10" s="14"/>
      <c r="N10" s="14"/>
      <c r="O10" s="14"/>
      <c r="P10" s="14"/>
      <c r="Q10" s="14"/>
      <c r="R10" s="14"/>
      <c r="S10" s="14"/>
      <c r="T10" s="14"/>
      <c r="U10" s="14"/>
      <c r="V10" s="14"/>
      <c r="W10" s="14"/>
      <c r="X10" s="14"/>
      <c r="Y10" s="14"/>
      <c r="Z10" s="14"/>
      <c r="AA10" s="14"/>
      <c r="AB10" s="14"/>
      <c r="AC10" s="14"/>
      <c r="AD10" s="7"/>
      <c r="AE10" s="7"/>
      <c r="AF10" s="7"/>
      <c r="AG10" s="7"/>
      <c r="AH10" s="7"/>
      <c r="AI10" s="7"/>
      <c r="AJ10" s="7"/>
      <c r="AK10" s="7"/>
      <c r="AL10" s="7"/>
      <c r="AM10" s="7"/>
      <c r="AN10" s="7"/>
      <c r="AO10" s="7"/>
      <c r="AP10" s="7"/>
      <c r="AQ10" s="7"/>
      <c r="AR10" s="7"/>
      <c r="AS10" s="7"/>
      <c r="AT10" s="7"/>
      <c r="AU10" s="7"/>
      <c r="AV10" s="7"/>
      <c r="AW10" s="7"/>
      <c r="AX10" s="7"/>
    </row>
    <row r="11" spans="1:50" x14ac:dyDescent="0.25">
      <c r="A11" s="8" t="s">
        <v>7</v>
      </c>
      <c r="B11" s="14"/>
      <c r="C11" s="19"/>
      <c r="D11" s="19"/>
      <c r="E11" s="19"/>
      <c r="F11" s="19"/>
      <c r="G11" s="19"/>
      <c r="H11" s="14"/>
      <c r="I11" s="14"/>
      <c r="J11" s="14"/>
      <c r="K11" s="14"/>
      <c r="L11" s="14"/>
      <c r="M11" s="14"/>
      <c r="N11" s="14"/>
      <c r="O11" s="14"/>
      <c r="P11" s="14"/>
      <c r="Q11" s="14"/>
      <c r="R11" s="14"/>
      <c r="S11" s="14"/>
      <c r="T11" s="14"/>
      <c r="U11" s="14"/>
      <c r="V11" s="14"/>
      <c r="W11" s="14"/>
      <c r="X11" s="14"/>
      <c r="Y11" s="14"/>
      <c r="Z11" s="14"/>
      <c r="AA11" s="14"/>
      <c r="AB11" s="14"/>
      <c r="AC11" s="14"/>
      <c r="AD11" s="7"/>
      <c r="AE11" s="7"/>
      <c r="AF11" s="7"/>
      <c r="AG11" s="7"/>
      <c r="AH11" s="7"/>
      <c r="AI11" s="7"/>
      <c r="AJ11" s="7"/>
      <c r="AK11" s="7"/>
      <c r="AL11" s="7"/>
      <c r="AM11" s="7"/>
      <c r="AN11" s="7"/>
      <c r="AO11" s="7"/>
      <c r="AP11" s="7"/>
      <c r="AQ11" s="7"/>
      <c r="AR11" s="7"/>
      <c r="AS11" s="7"/>
      <c r="AT11" s="7"/>
      <c r="AU11" s="7"/>
      <c r="AV11" s="7"/>
      <c r="AW11" s="7"/>
      <c r="AX11" s="7"/>
    </row>
    <row r="12" spans="1:50" x14ac:dyDescent="0.25">
      <c r="A12" s="1" t="s">
        <v>8</v>
      </c>
      <c r="B12" s="14"/>
      <c r="C12" s="19"/>
      <c r="D12" s="19"/>
      <c r="E12" s="19"/>
      <c r="F12" s="19"/>
      <c r="G12" s="19"/>
      <c r="H12" s="14"/>
      <c r="I12" s="14"/>
      <c r="J12" s="14"/>
      <c r="K12" s="14"/>
      <c r="L12" s="14"/>
      <c r="M12" s="14"/>
      <c r="N12" s="14"/>
      <c r="O12" s="14"/>
      <c r="P12" s="14"/>
      <c r="Q12" s="14"/>
      <c r="R12" s="14"/>
      <c r="S12" s="14"/>
      <c r="T12" s="14"/>
      <c r="U12" s="14"/>
      <c r="V12" s="14"/>
      <c r="W12" s="14"/>
      <c r="X12" s="14"/>
      <c r="Y12" s="14"/>
      <c r="Z12" s="14"/>
      <c r="AA12" s="14"/>
      <c r="AB12" s="14"/>
      <c r="AC12" s="14"/>
      <c r="AD12" s="7"/>
      <c r="AE12" s="7"/>
      <c r="AF12" s="7"/>
      <c r="AG12" s="7"/>
      <c r="AH12" s="7"/>
      <c r="AI12" s="7"/>
      <c r="AJ12" s="7"/>
      <c r="AK12" s="7"/>
      <c r="AL12" s="7"/>
      <c r="AM12" s="7"/>
      <c r="AN12" s="7"/>
      <c r="AO12" s="7"/>
      <c r="AP12" s="7"/>
      <c r="AQ12" s="7"/>
      <c r="AR12" s="7"/>
      <c r="AS12" s="7"/>
      <c r="AT12" s="7"/>
      <c r="AU12" s="7"/>
      <c r="AV12" s="7"/>
      <c r="AW12" s="7"/>
      <c r="AX12" s="7"/>
    </row>
    <row r="13" spans="1:50" x14ac:dyDescent="0.25">
      <c r="A13" s="1" t="s">
        <v>9</v>
      </c>
      <c r="B13" s="14"/>
      <c r="C13" s="19"/>
      <c r="D13" s="19"/>
      <c r="E13" s="19"/>
      <c r="F13" s="19"/>
      <c r="G13" s="19"/>
      <c r="H13" s="14"/>
      <c r="I13" s="14"/>
      <c r="J13" s="14"/>
      <c r="K13" s="14"/>
      <c r="L13" s="14"/>
      <c r="M13" s="14"/>
      <c r="N13" s="14"/>
      <c r="O13" s="14"/>
      <c r="P13" s="14"/>
      <c r="Q13" s="14"/>
      <c r="R13" s="14"/>
      <c r="S13" s="14"/>
      <c r="T13" s="14"/>
      <c r="U13" s="14"/>
      <c r="V13" s="14"/>
      <c r="W13" s="14"/>
      <c r="X13" s="14"/>
      <c r="Y13" s="14"/>
      <c r="Z13" s="14"/>
      <c r="AA13" s="14"/>
      <c r="AB13" s="14"/>
      <c r="AC13" s="14"/>
      <c r="AD13" s="7"/>
      <c r="AE13" s="7"/>
      <c r="AF13" s="7"/>
      <c r="AG13" s="7"/>
      <c r="AH13" s="7"/>
      <c r="AI13" s="7"/>
      <c r="AJ13" s="7"/>
      <c r="AK13" s="7"/>
      <c r="AL13" s="7"/>
      <c r="AM13" s="7"/>
      <c r="AN13" s="7"/>
      <c r="AO13" s="7"/>
      <c r="AP13" s="7"/>
      <c r="AQ13" s="7"/>
      <c r="AR13" s="7"/>
      <c r="AS13" s="7"/>
      <c r="AT13" s="7"/>
      <c r="AU13" s="7"/>
      <c r="AV13" s="7"/>
      <c r="AW13" s="7"/>
      <c r="AX13" s="7"/>
    </row>
    <row r="14" spans="1:50" x14ac:dyDescent="0.25">
      <c r="A14" s="1" t="s">
        <v>10</v>
      </c>
      <c r="B14" s="14"/>
      <c r="C14" s="19"/>
      <c r="D14" s="19"/>
      <c r="E14" s="19"/>
      <c r="F14" s="19"/>
      <c r="G14" s="19"/>
      <c r="H14" s="14"/>
      <c r="I14" s="14"/>
      <c r="J14" s="14"/>
      <c r="K14" s="14"/>
      <c r="L14" s="14"/>
      <c r="M14" s="14"/>
      <c r="N14" s="14"/>
      <c r="O14" s="14"/>
      <c r="P14" s="14"/>
      <c r="Q14" s="14"/>
      <c r="R14" s="14"/>
      <c r="S14" s="14"/>
      <c r="T14" s="14"/>
      <c r="U14" s="14"/>
      <c r="V14" s="14"/>
      <c r="W14" s="14"/>
      <c r="X14" s="14"/>
      <c r="Y14" s="14"/>
      <c r="Z14" s="14"/>
      <c r="AA14" s="14"/>
      <c r="AB14" s="14"/>
      <c r="AC14" s="14"/>
      <c r="AD14" s="7"/>
      <c r="AE14" s="7"/>
      <c r="AF14" s="7"/>
      <c r="AG14" s="7"/>
      <c r="AH14" s="7"/>
      <c r="AI14" s="7"/>
      <c r="AJ14" s="7"/>
      <c r="AK14" s="7"/>
      <c r="AL14" s="7"/>
      <c r="AM14" s="7"/>
      <c r="AN14" s="7"/>
      <c r="AO14" s="7"/>
      <c r="AP14" s="7"/>
      <c r="AQ14" s="7"/>
      <c r="AR14" s="7"/>
      <c r="AS14" s="7"/>
      <c r="AT14" s="7"/>
      <c r="AU14" s="7"/>
      <c r="AV14" s="7"/>
      <c r="AW14" s="7"/>
      <c r="AX14" s="7"/>
    </row>
    <row r="15" spans="1:50" x14ac:dyDescent="0.25">
      <c r="A15" s="1" t="s">
        <v>11</v>
      </c>
      <c r="B15" s="14"/>
      <c r="C15" s="19"/>
      <c r="D15" s="19"/>
      <c r="E15" s="19"/>
      <c r="F15" s="19"/>
      <c r="G15" s="19"/>
      <c r="H15" s="14"/>
      <c r="I15" s="14"/>
      <c r="J15" s="14"/>
      <c r="K15" s="14"/>
      <c r="L15" s="14"/>
      <c r="M15" s="14"/>
      <c r="N15" s="14"/>
      <c r="O15" s="14"/>
      <c r="P15" s="14"/>
      <c r="Q15" s="14"/>
      <c r="R15" s="14"/>
      <c r="S15" s="14"/>
      <c r="T15" s="14"/>
      <c r="U15" s="14"/>
      <c r="V15" s="14"/>
      <c r="W15" s="14"/>
      <c r="X15" s="14"/>
      <c r="Y15" s="14"/>
      <c r="Z15" s="14"/>
      <c r="AA15" s="14"/>
      <c r="AB15" s="14"/>
      <c r="AC15" s="14"/>
      <c r="AD15" s="7"/>
      <c r="AE15" s="7"/>
      <c r="AF15" s="7"/>
      <c r="AG15" s="7"/>
      <c r="AH15" s="7"/>
      <c r="AI15" s="7"/>
      <c r="AJ15" s="7"/>
      <c r="AK15" s="7"/>
      <c r="AL15" s="7"/>
      <c r="AM15" s="7"/>
      <c r="AN15" s="7"/>
      <c r="AO15" s="7"/>
      <c r="AP15" s="7"/>
      <c r="AQ15" s="7"/>
      <c r="AR15" s="7"/>
      <c r="AS15" s="7"/>
      <c r="AT15" s="7"/>
      <c r="AU15" s="7"/>
      <c r="AV15" s="7"/>
      <c r="AW15" s="7"/>
      <c r="AX15" s="7"/>
    </row>
    <row r="16" spans="1:50" x14ac:dyDescent="0.25">
      <c r="A16" s="1" t="s">
        <v>13</v>
      </c>
      <c r="B16" s="14"/>
      <c r="C16" s="19"/>
      <c r="D16" s="19"/>
      <c r="E16" s="19"/>
      <c r="F16" s="19"/>
      <c r="G16" s="19"/>
      <c r="H16" s="14"/>
      <c r="I16" s="14"/>
      <c r="J16" s="14"/>
      <c r="K16" s="14"/>
      <c r="L16" s="14"/>
      <c r="M16" s="14"/>
      <c r="N16" s="14"/>
      <c r="O16" s="14"/>
      <c r="P16" s="14"/>
      <c r="Q16" s="14"/>
      <c r="R16" s="14"/>
      <c r="S16" s="14"/>
      <c r="T16" s="14"/>
      <c r="U16" s="14"/>
      <c r="V16" s="14"/>
      <c r="W16" s="14"/>
      <c r="X16" s="14"/>
      <c r="Y16" s="14"/>
      <c r="Z16" s="14"/>
      <c r="AA16" s="14"/>
      <c r="AB16" s="14"/>
      <c r="AC16" s="14"/>
      <c r="AD16" s="7"/>
      <c r="AE16" s="7"/>
      <c r="AF16" s="7"/>
      <c r="AG16" s="7"/>
      <c r="AH16" s="7"/>
      <c r="AI16" s="7"/>
      <c r="AJ16" s="7"/>
      <c r="AK16" s="7"/>
      <c r="AL16" s="7"/>
      <c r="AM16" s="7"/>
      <c r="AN16" s="7"/>
      <c r="AO16" s="7"/>
      <c r="AP16" s="7"/>
      <c r="AQ16" s="7"/>
      <c r="AR16" s="7"/>
      <c r="AS16" s="7"/>
      <c r="AT16" s="7"/>
      <c r="AU16" s="7"/>
      <c r="AV16" s="7"/>
      <c r="AW16" s="7"/>
      <c r="AX16" s="7"/>
    </row>
    <row r="17" spans="1:50" x14ac:dyDescent="0.25">
      <c r="A17" s="1" t="s">
        <v>12</v>
      </c>
      <c r="B17" s="14"/>
      <c r="C17" s="19"/>
      <c r="D17" s="19"/>
      <c r="E17" s="19"/>
      <c r="F17" s="19"/>
      <c r="G17" s="19"/>
      <c r="H17" s="14"/>
      <c r="I17" s="14"/>
      <c r="J17" s="14"/>
      <c r="K17" s="14"/>
      <c r="L17" s="14"/>
      <c r="M17" s="14"/>
      <c r="N17" s="14"/>
      <c r="O17" s="14"/>
      <c r="P17" s="14"/>
      <c r="Q17" s="14"/>
      <c r="R17" s="14"/>
      <c r="S17" s="14"/>
      <c r="T17" s="14"/>
      <c r="U17" s="14"/>
      <c r="V17" s="14"/>
      <c r="W17" s="14"/>
      <c r="X17" s="14"/>
      <c r="Y17" s="14"/>
      <c r="Z17" s="14"/>
      <c r="AA17" s="14"/>
      <c r="AB17" s="14"/>
      <c r="AC17" s="14"/>
      <c r="AD17" s="7"/>
      <c r="AE17" s="7"/>
      <c r="AF17" s="7"/>
      <c r="AG17" s="7"/>
      <c r="AH17" s="7"/>
      <c r="AI17" s="7"/>
      <c r="AJ17" s="7"/>
      <c r="AK17" s="7"/>
      <c r="AL17" s="7"/>
      <c r="AM17" s="7"/>
      <c r="AN17" s="7"/>
      <c r="AO17" s="7"/>
      <c r="AP17" s="7"/>
      <c r="AQ17" s="7"/>
      <c r="AR17" s="7"/>
      <c r="AS17" s="7"/>
      <c r="AT17" s="7"/>
      <c r="AU17" s="7"/>
      <c r="AV17" s="7"/>
      <c r="AW17" s="7"/>
      <c r="AX17" s="7"/>
    </row>
    <row r="18" spans="1:50" x14ac:dyDescent="0.25">
      <c r="A18" s="1" t="s">
        <v>14</v>
      </c>
      <c r="B18" s="14"/>
      <c r="C18" s="19"/>
      <c r="D18" s="19"/>
      <c r="E18" s="19"/>
      <c r="F18" s="19"/>
      <c r="G18" s="19"/>
      <c r="H18" s="14"/>
      <c r="I18" s="14"/>
      <c r="J18" s="14"/>
      <c r="K18" s="14"/>
      <c r="L18" s="14"/>
      <c r="M18" s="14"/>
      <c r="N18" s="14"/>
      <c r="O18" s="14"/>
      <c r="P18" s="14"/>
      <c r="Q18" s="14"/>
      <c r="R18" s="14"/>
      <c r="S18" s="14"/>
      <c r="T18" s="14"/>
      <c r="U18" s="14"/>
      <c r="V18" s="14"/>
      <c r="W18" s="14"/>
      <c r="X18" s="14"/>
      <c r="Y18" s="14"/>
      <c r="Z18" s="14"/>
      <c r="AA18" s="14"/>
      <c r="AB18" s="14"/>
      <c r="AC18" s="14"/>
      <c r="AD18" s="7"/>
      <c r="AE18" s="7"/>
      <c r="AF18" s="7"/>
      <c r="AG18" s="7"/>
      <c r="AH18" s="7"/>
      <c r="AI18" s="7"/>
      <c r="AJ18" s="7"/>
      <c r="AK18" s="7"/>
      <c r="AL18" s="7"/>
      <c r="AM18" s="7"/>
      <c r="AN18" s="7"/>
      <c r="AO18" s="7"/>
      <c r="AP18" s="7"/>
      <c r="AQ18" s="7"/>
      <c r="AR18" s="7"/>
      <c r="AS18" s="7"/>
      <c r="AT18" s="7"/>
      <c r="AU18" s="7"/>
      <c r="AV18" s="7"/>
      <c r="AW18" s="7"/>
      <c r="AX18" s="7"/>
    </row>
    <row r="19" spans="1:50" x14ac:dyDescent="0.25">
      <c r="A19" s="1" t="s">
        <v>15</v>
      </c>
      <c r="B19" s="14"/>
      <c r="C19" s="19"/>
      <c r="D19" s="19"/>
      <c r="E19" s="19"/>
      <c r="F19" s="19"/>
      <c r="G19" s="19"/>
      <c r="H19" s="14"/>
      <c r="I19" s="14"/>
      <c r="J19" s="14"/>
      <c r="K19" s="14"/>
      <c r="L19" s="14"/>
      <c r="M19" s="14"/>
      <c r="N19" s="14"/>
      <c r="O19" s="14"/>
      <c r="P19" s="14"/>
      <c r="Q19" s="14"/>
      <c r="R19" s="14"/>
      <c r="S19" s="14"/>
      <c r="T19" s="14"/>
      <c r="U19" s="14"/>
      <c r="V19" s="14"/>
      <c r="W19" s="14"/>
      <c r="X19" s="14"/>
      <c r="Y19" s="14"/>
      <c r="Z19" s="14"/>
      <c r="AA19" s="14"/>
      <c r="AB19" s="14"/>
      <c r="AC19" s="14"/>
      <c r="AD19" s="7"/>
      <c r="AE19" s="7"/>
      <c r="AF19" s="7"/>
      <c r="AG19" s="7"/>
      <c r="AH19" s="7"/>
      <c r="AI19" s="7"/>
      <c r="AJ19" s="7"/>
      <c r="AK19" s="7"/>
      <c r="AL19" s="7"/>
      <c r="AM19" s="7"/>
      <c r="AN19" s="7"/>
      <c r="AO19" s="7"/>
      <c r="AP19" s="7"/>
      <c r="AQ19" s="7"/>
      <c r="AR19" s="7"/>
      <c r="AS19" s="7"/>
      <c r="AT19" s="7"/>
      <c r="AU19" s="7"/>
      <c r="AV19" s="7"/>
      <c r="AW19" s="7"/>
      <c r="AX19" s="7"/>
    </row>
    <row r="20" spans="1:50" x14ac:dyDescent="0.25">
      <c r="A20" s="1" t="s">
        <v>16</v>
      </c>
      <c r="B20" s="14"/>
      <c r="C20" s="19"/>
      <c r="D20" s="19"/>
      <c r="E20" s="19"/>
      <c r="F20" s="19"/>
      <c r="G20" s="19"/>
      <c r="H20" s="14"/>
      <c r="I20" s="14"/>
      <c r="J20" s="14"/>
      <c r="K20" s="14"/>
      <c r="L20" s="14"/>
      <c r="M20" s="14"/>
      <c r="N20" s="14"/>
      <c r="O20" s="14"/>
      <c r="P20" s="14"/>
      <c r="Q20" s="14"/>
      <c r="R20" s="14"/>
      <c r="S20" s="14"/>
      <c r="T20" s="14"/>
      <c r="U20" s="14"/>
      <c r="V20" s="14"/>
      <c r="W20" s="14"/>
      <c r="X20" s="14"/>
      <c r="Y20" s="14"/>
      <c r="Z20" s="14"/>
      <c r="AA20" s="14"/>
      <c r="AB20" s="14"/>
      <c r="AC20" s="14"/>
      <c r="AD20" s="7"/>
      <c r="AE20" s="7"/>
      <c r="AF20" s="7"/>
      <c r="AG20" s="7"/>
      <c r="AH20" s="7"/>
      <c r="AI20" s="7"/>
      <c r="AJ20" s="7"/>
      <c r="AK20" s="7"/>
      <c r="AL20" s="7"/>
      <c r="AM20" s="7"/>
      <c r="AN20" s="7"/>
      <c r="AO20" s="7"/>
      <c r="AP20" s="7"/>
      <c r="AQ20" s="7"/>
      <c r="AR20" s="7"/>
      <c r="AS20" s="7"/>
      <c r="AT20" s="7"/>
      <c r="AU20" s="7"/>
      <c r="AV20" s="7"/>
      <c r="AW20" s="7"/>
      <c r="AX20" s="7"/>
    </row>
    <row r="21" spans="1:50" x14ac:dyDescent="0.25">
      <c r="A21" s="1" t="s">
        <v>19</v>
      </c>
      <c r="B21" s="14"/>
      <c r="C21" s="19"/>
      <c r="D21" s="19"/>
      <c r="E21" s="19"/>
      <c r="F21" s="19"/>
      <c r="G21" s="19"/>
      <c r="H21" s="14"/>
      <c r="I21" s="14"/>
      <c r="J21" s="14"/>
      <c r="K21" s="14"/>
      <c r="L21" s="14"/>
      <c r="M21" s="14"/>
      <c r="N21" s="14"/>
      <c r="O21" s="14"/>
      <c r="P21" s="14"/>
      <c r="Q21" s="14"/>
      <c r="R21" s="14"/>
      <c r="S21" s="14"/>
      <c r="T21" s="14"/>
      <c r="U21" s="14"/>
      <c r="V21" s="14"/>
      <c r="W21" s="14"/>
      <c r="X21" s="14"/>
      <c r="Y21" s="14"/>
      <c r="Z21" s="14"/>
      <c r="AA21" s="14"/>
      <c r="AB21" s="14"/>
      <c r="AC21" s="14"/>
      <c r="AD21" s="7"/>
      <c r="AE21" s="7"/>
      <c r="AF21" s="7"/>
      <c r="AG21" s="7"/>
      <c r="AH21" s="7"/>
      <c r="AI21" s="7"/>
      <c r="AJ21" s="7"/>
      <c r="AK21" s="7"/>
      <c r="AL21" s="7"/>
      <c r="AM21" s="7"/>
      <c r="AN21" s="7"/>
      <c r="AO21" s="7"/>
      <c r="AP21" s="7"/>
      <c r="AQ21" s="7"/>
      <c r="AR21" s="7"/>
      <c r="AS21" s="7"/>
      <c r="AT21" s="7"/>
      <c r="AU21" s="7"/>
      <c r="AV21" s="7"/>
      <c r="AW21" s="7"/>
      <c r="AX21" s="7"/>
    </row>
    <row r="22" spans="1:50" x14ac:dyDescent="0.25">
      <c r="A22" s="1" t="s">
        <v>18</v>
      </c>
      <c r="B22" s="14"/>
      <c r="C22" s="19"/>
      <c r="D22" s="19"/>
      <c r="E22" s="19"/>
      <c r="F22" s="19"/>
      <c r="G22" s="19"/>
      <c r="H22" s="14"/>
      <c r="I22" s="14"/>
      <c r="J22" s="14"/>
      <c r="K22" s="14"/>
      <c r="L22" s="14"/>
      <c r="M22" s="14"/>
      <c r="N22" s="14"/>
      <c r="O22" s="14"/>
      <c r="P22" s="14"/>
      <c r="Q22" s="14"/>
      <c r="R22" s="14"/>
      <c r="S22" s="14"/>
      <c r="T22" s="14"/>
      <c r="U22" s="14"/>
      <c r="V22" s="14"/>
      <c r="W22" s="14"/>
      <c r="X22" s="14"/>
      <c r="Y22" s="14"/>
      <c r="Z22" s="14"/>
      <c r="AA22" s="14"/>
      <c r="AB22" s="14"/>
      <c r="AC22" s="14"/>
      <c r="AD22" s="7"/>
      <c r="AE22" s="7"/>
      <c r="AF22" s="7"/>
      <c r="AG22" s="7"/>
      <c r="AH22" s="7"/>
      <c r="AI22" s="7"/>
      <c r="AJ22" s="7"/>
      <c r="AK22" s="7"/>
      <c r="AL22" s="7"/>
      <c r="AM22" s="7"/>
      <c r="AN22" s="7"/>
      <c r="AO22" s="7"/>
      <c r="AP22" s="7"/>
      <c r="AQ22" s="7"/>
      <c r="AR22" s="7"/>
      <c r="AS22" s="7"/>
      <c r="AT22" s="7"/>
      <c r="AU22" s="7"/>
      <c r="AV22" s="7"/>
      <c r="AW22" s="7"/>
      <c r="AX22" s="7"/>
    </row>
    <row r="23" spans="1:50" x14ac:dyDescent="0.25">
      <c r="A23" s="1" t="s">
        <v>17</v>
      </c>
      <c r="B23" s="14"/>
      <c r="C23" s="19"/>
      <c r="D23" s="19"/>
      <c r="E23" s="19"/>
      <c r="F23" s="19"/>
      <c r="G23" s="19"/>
      <c r="H23" s="14"/>
      <c r="I23" s="14"/>
      <c r="J23" s="14"/>
      <c r="K23" s="14"/>
      <c r="L23" s="14"/>
      <c r="M23" s="14"/>
      <c r="N23" s="14"/>
      <c r="O23" s="14"/>
      <c r="P23" s="14"/>
      <c r="Q23" s="14"/>
      <c r="R23" s="14"/>
      <c r="S23" s="14"/>
      <c r="T23" s="14"/>
      <c r="U23" s="14"/>
      <c r="V23" s="14"/>
      <c r="W23" s="14"/>
      <c r="X23" s="14"/>
      <c r="Y23" s="14"/>
      <c r="Z23" s="14"/>
      <c r="AA23" s="14"/>
      <c r="AB23" s="14"/>
      <c r="AC23" s="14"/>
      <c r="AD23" s="7"/>
      <c r="AE23" s="7"/>
      <c r="AF23" s="7"/>
      <c r="AG23" s="7"/>
      <c r="AH23" s="7"/>
      <c r="AI23" s="7"/>
      <c r="AJ23" s="7"/>
      <c r="AK23" s="7"/>
      <c r="AL23" s="7"/>
      <c r="AM23" s="7"/>
      <c r="AN23" s="7"/>
      <c r="AO23" s="7"/>
      <c r="AP23" s="7"/>
      <c r="AQ23" s="7"/>
      <c r="AR23" s="7"/>
      <c r="AS23" s="7"/>
      <c r="AT23" s="7"/>
      <c r="AU23" s="7"/>
      <c r="AV23" s="7"/>
      <c r="AW23" s="7"/>
      <c r="AX23" s="7"/>
    </row>
    <row r="24" spans="1:50" x14ac:dyDescent="0.25">
      <c r="A24" s="1" t="s">
        <v>20</v>
      </c>
      <c r="B24" s="14"/>
      <c r="C24" s="19"/>
      <c r="D24" s="19"/>
      <c r="E24" s="19"/>
      <c r="F24" s="19"/>
      <c r="G24" s="19"/>
      <c r="H24" s="14"/>
      <c r="I24" s="14"/>
      <c r="J24" s="14"/>
      <c r="K24" s="14"/>
      <c r="L24" s="14"/>
      <c r="M24" s="14"/>
      <c r="N24" s="14"/>
      <c r="O24" s="14"/>
      <c r="P24" s="14"/>
      <c r="Q24" s="14"/>
      <c r="R24" s="14"/>
      <c r="S24" s="14"/>
      <c r="T24" s="14"/>
      <c r="U24" s="14"/>
      <c r="V24" s="14"/>
      <c r="W24" s="14"/>
      <c r="X24" s="14"/>
      <c r="Y24" s="14"/>
      <c r="Z24" s="14"/>
      <c r="AA24" s="14"/>
      <c r="AB24" s="14"/>
      <c r="AC24" s="14"/>
      <c r="AD24" s="7"/>
      <c r="AE24" s="7"/>
      <c r="AF24" s="7"/>
      <c r="AG24" s="7"/>
      <c r="AH24" s="7"/>
      <c r="AI24" s="7"/>
      <c r="AJ24" s="7"/>
      <c r="AK24" s="7"/>
      <c r="AL24" s="7"/>
      <c r="AM24" s="7"/>
      <c r="AN24" s="7"/>
      <c r="AO24" s="7"/>
      <c r="AP24" s="7"/>
      <c r="AQ24" s="7"/>
      <c r="AR24" s="7"/>
      <c r="AS24" s="7"/>
      <c r="AT24" s="7"/>
      <c r="AU24" s="7"/>
      <c r="AV24" s="7"/>
      <c r="AW24" s="7"/>
      <c r="AX24" s="7"/>
    </row>
    <row r="25" spans="1:50" x14ac:dyDescent="0.25">
      <c r="A25" s="1" t="s">
        <v>21</v>
      </c>
      <c r="B25" s="14"/>
      <c r="C25" s="19"/>
      <c r="D25" s="19"/>
      <c r="E25" s="19"/>
      <c r="F25" s="19"/>
      <c r="G25" s="19"/>
      <c r="H25" s="14"/>
      <c r="I25" s="14"/>
      <c r="J25" s="14"/>
      <c r="K25" s="14"/>
      <c r="L25" s="14"/>
      <c r="M25" s="14"/>
      <c r="N25" s="14"/>
      <c r="O25" s="14"/>
      <c r="P25" s="14"/>
      <c r="Q25" s="14"/>
      <c r="R25" s="14"/>
      <c r="S25" s="14"/>
      <c r="T25" s="14"/>
      <c r="U25" s="14"/>
      <c r="V25" s="14"/>
      <c r="W25" s="14"/>
      <c r="X25" s="14"/>
      <c r="Y25" s="14"/>
      <c r="Z25" s="14"/>
      <c r="AA25" s="14"/>
      <c r="AB25" s="14"/>
      <c r="AC25" s="14"/>
      <c r="AD25" s="7"/>
      <c r="AE25" s="7"/>
      <c r="AF25" s="7"/>
      <c r="AG25" s="7"/>
      <c r="AH25" s="7"/>
      <c r="AI25" s="7"/>
      <c r="AJ25" s="7"/>
      <c r="AK25" s="7"/>
      <c r="AL25" s="7"/>
      <c r="AM25" s="7"/>
      <c r="AN25" s="7"/>
      <c r="AO25" s="7"/>
      <c r="AP25" s="7"/>
      <c r="AQ25" s="7"/>
      <c r="AR25" s="7"/>
      <c r="AS25" s="7"/>
      <c r="AT25" s="7"/>
      <c r="AU25" s="7"/>
      <c r="AV25" s="7"/>
      <c r="AW25" s="7"/>
      <c r="AX25" s="7"/>
    </row>
    <row r="26" spans="1:50" x14ac:dyDescent="0.25">
      <c r="A26" s="1" t="s">
        <v>22</v>
      </c>
      <c r="B26" s="14"/>
      <c r="C26" s="19"/>
      <c r="D26" s="19"/>
      <c r="E26" s="19"/>
      <c r="F26" s="19"/>
      <c r="G26" s="19"/>
      <c r="H26" s="14"/>
      <c r="I26" s="14"/>
      <c r="J26" s="14"/>
      <c r="K26" s="14"/>
      <c r="L26" s="14"/>
      <c r="M26" s="14"/>
      <c r="N26" s="14"/>
      <c r="O26" s="14"/>
      <c r="P26" s="14"/>
      <c r="Q26" s="14"/>
      <c r="R26" s="14"/>
      <c r="S26" s="14"/>
      <c r="T26" s="14"/>
      <c r="U26" s="14"/>
      <c r="V26" s="14"/>
      <c r="W26" s="14"/>
      <c r="X26" s="14"/>
      <c r="Y26" s="14"/>
      <c r="Z26" s="14"/>
      <c r="AA26" s="14"/>
      <c r="AB26" s="14"/>
      <c r="AC26" s="14"/>
      <c r="AD26" s="7"/>
      <c r="AE26" s="7"/>
      <c r="AF26" s="7"/>
      <c r="AG26" s="7"/>
      <c r="AH26" s="7"/>
      <c r="AI26" s="7"/>
      <c r="AJ26" s="7"/>
      <c r="AK26" s="7"/>
      <c r="AL26" s="7"/>
      <c r="AM26" s="7"/>
      <c r="AN26" s="7"/>
      <c r="AO26" s="7"/>
      <c r="AP26" s="7"/>
      <c r="AQ26" s="7"/>
      <c r="AR26" s="7"/>
      <c r="AS26" s="7"/>
      <c r="AT26" s="7"/>
      <c r="AU26" s="7"/>
      <c r="AV26" s="7"/>
      <c r="AW26" s="7"/>
      <c r="AX26" s="7"/>
    </row>
    <row r="27" spans="1:50" x14ac:dyDescent="0.25">
      <c r="A27" s="1" t="s">
        <v>23</v>
      </c>
      <c r="B27" s="14"/>
      <c r="C27" s="19"/>
      <c r="D27" s="19"/>
      <c r="E27" s="19"/>
      <c r="F27" s="19"/>
      <c r="G27" s="19"/>
      <c r="H27" s="14"/>
      <c r="I27" s="14"/>
      <c r="J27" s="14"/>
      <c r="K27" s="14"/>
      <c r="L27" s="14"/>
      <c r="M27" s="14"/>
      <c r="N27" s="14"/>
      <c r="O27" s="14"/>
      <c r="P27" s="14"/>
      <c r="Q27" s="14"/>
      <c r="R27" s="14"/>
      <c r="S27" s="14"/>
      <c r="T27" s="14"/>
      <c r="U27" s="14"/>
      <c r="V27" s="14"/>
      <c r="W27" s="14"/>
      <c r="X27" s="14"/>
      <c r="Y27" s="14"/>
      <c r="Z27" s="14"/>
      <c r="AA27" s="14"/>
      <c r="AB27" s="14"/>
      <c r="AC27" s="14"/>
      <c r="AD27" s="7"/>
      <c r="AE27" s="7"/>
      <c r="AF27" s="7"/>
      <c r="AG27" s="7"/>
      <c r="AH27" s="7"/>
      <c r="AI27" s="7"/>
      <c r="AJ27" s="7"/>
      <c r="AK27" s="7"/>
      <c r="AL27" s="7"/>
      <c r="AM27" s="7"/>
      <c r="AN27" s="7"/>
      <c r="AO27" s="7"/>
      <c r="AP27" s="7"/>
      <c r="AQ27" s="7"/>
      <c r="AR27" s="7"/>
      <c r="AS27" s="7"/>
      <c r="AT27" s="7"/>
      <c r="AU27" s="7"/>
      <c r="AV27" s="7"/>
      <c r="AW27" s="7"/>
      <c r="AX27" s="7"/>
    </row>
    <row r="28" spans="1:50" x14ac:dyDescent="0.25">
      <c r="A28" s="1" t="s">
        <v>24</v>
      </c>
      <c r="B28" s="14"/>
      <c r="C28" s="19"/>
      <c r="D28" s="19"/>
      <c r="E28" s="19"/>
      <c r="F28" s="19"/>
      <c r="G28" s="19"/>
      <c r="H28" s="14"/>
      <c r="I28" s="14"/>
      <c r="J28" s="14"/>
      <c r="K28" s="14"/>
      <c r="L28" s="14"/>
      <c r="M28" s="14"/>
      <c r="N28" s="14"/>
      <c r="O28" s="14"/>
      <c r="P28" s="14"/>
      <c r="Q28" s="14"/>
      <c r="R28" s="14"/>
      <c r="S28" s="14"/>
      <c r="T28" s="14"/>
      <c r="U28" s="14"/>
      <c r="V28" s="14"/>
      <c r="W28" s="14"/>
      <c r="X28" s="14"/>
      <c r="Y28" s="14"/>
      <c r="Z28" s="14"/>
      <c r="AA28" s="14"/>
      <c r="AB28" s="14"/>
      <c r="AC28" s="14"/>
      <c r="AD28" s="7"/>
      <c r="AE28" s="7"/>
      <c r="AF28" s="7"/>
      <c r="AG28" s="7"/>
      <c r="AH28" s="7"/>
      <c r="AI28" s="7"/>
      <c r="AJ28" s="7"/>
      <c r="AK28" s="7"/>
      <c r="AL28" s="7"/>
      <c r="AM28" s="7"/>
      <c r="AN28" s="7"/>
      <c r="AO28" s="7"/>
      <c r="AP28" s="7"/>
      <c r="AQ28" s="7"/>
      <c r="AR28" s="7"/>
      <c r="AS28" s="7"/>
      <c r="AT28" s="7"/>
      <c r="AU28" s="7"/>
      <c r="AV28" s="7"/>
      <c r="AW28" s="7"/>
      <c r="AX28" s="7"/>
    </row>
    <row r="29" spans="1:50" x14ac:dyDescent="0.25">
      <c r="A29" s="1" t="s">
        <v>25</v>
      </c>
      <c r="B29" s="14"/>
      <c r="C29" s="19"/>
      <c r="D29" s="19"/>
      <c r="E29" s="19"/>
      <c r="F29" s="19"/>
      <c r="G29" s="19"/>
      <c r="H29" s="14"/>
      <c r="I29" s="14"/>
      <c r="J29" s="14"/>
      <c r="K29" s="14"/>
      <c r="L29" s="14"/>
      <c r="M29" s="14"/>
      <c r="N29" s="14"/>
      <c r="O29" s="14"/>
      <c r="P29" s="14"/>
      <c r="Q29" s="14"/>
      <c r="R29" s="14"/>
      <c r="S29" s="14"/>
      <c r="T29" s="14"/>
      <c r="U29" s="14"/>
      <c r="V29" s="14"/>
      <c r="W29" s="14"/>
      <c r="X29" s="14"/>
      <c r="Y29" s="14"/>
      <c r="Z29" s="14"/>
      <c r="AA29" s="14"/>
      <c r="AB29" s="14"/>
      <c r="AC29" s="14"/>
      <c r="AD29" s="7"/>
      <c r="AE29" s="7"/>
      <c r="AF29" s="7"/>
      <c r="AG29" s="7"/>
      <c r="AH29" s="7"/>
      <c r="AI29" s="7"/>
      <c r="AJ29" s="7"/>
      <c r="AK29" s="7"/>
      <c r="AL29" s="7"/>
      <c r="AM29" s="7"/>
      <c r="AN29" s="7"/>
      <c r="AO29" s="7"/>
      <c r="AP29" s="7"/>
      <c r="AQ29" s="7"/>
      <c r="AR29" s="7"/>
      <c r="AS29" s="7"/>
      <c r="AT29" s="7"/>
      <c r="AU29" s="7"/>
      <c r="AV29" s="7"/>
      <c r="AW29" s="7"/>
      <c r="AX29" s="7"/>
    </row>
    <row r="30" spans="1:50" x14ac:dyDescent="0.25">
      <c r="A30" s="1" t="s">
        <v>26</v>
      </c>
      <c r="B30" s="14"/>
      <c r="C30" s="19"/>
      <c r="D30" s="19"/>
      <c r="E30" s="19"/>
      <c r="F30" s="19"/>
      <c r="G30" s="19"/>
      <c r="H30" s="14"/>
      <c r="I30" s="14"/>
      <c r="J30" s="14"/>
      <c r="K30" s="14"/>
      <c r="L30" s="14"/>
      <c r="M30" s="14"/>
      <c r="N30" s="14"/>
      <c r="O30" s="14"/>
      <c r="P30" s="14"/>
      <c r="Q30" s="14"/>
      <c r="R30" s="14"/>
      <c r="S30" s="14"/>
      <c r="T30" s="14"/>
      <c r="U30" s="14"/>
      <c r="V30" s="14"/>
      <c r="W30" s="14"/>
      <c r="X30" s="14"/>
      <c r="Y30" s="14"/>
      <c r="Z30" s="14"/>
      <c r="AA30" s="14"/>
      <c r="AB30" s="14"/>
      <c r="AC30" s="14"/>
      <c r="AD30" s="7"/>
      <c r="AE30" s="7"/>
      <c r="AF30" s="7"/>
      <c r="AG30" s="7"/>
      <c r="AH30" s="7"/>
      <c r="AI30" s="7"/>
      <c r="AJ30" s="7"/>
      <c r="AK30" s="7"/>
      <c r="AL30" s="7"/>
      <c r="AM30" s="7"/>
      <c r="AN30" s="7"/>
      <c r="AO30" s="7"/>
      <c r="AP30" s="7"/>
      <c r="AQ30" s="7"/>
      <c r="AR30" s="7"/>
      <c r="AS30" s="7"/>
      <c r="AT30" s="7"/>
      <c r="AU30" s="7"/>
      <c r="AV30" s="7"/>
      <c r="AW30" s="7"/>
      <c r="AX30" s="7"/>
    </row>
    <row r="32" spans="1:50" s="5" customFormat="1" ht="15.75" x14ac:dyDescent="0.25">
      <c r="A32" s="9" t="s">
        <v>0</v>
      </c>
      <c r="B32" s="12">
        <f>B98</f>
        <v>0.77947845804988658</v>
      </c>
      <c r="C32" s="12">
        <f t="shared" ref="C32:AX32" si="0">C98</f>
        <v>0.77947845804988658</v>
      </c>
      <c r="D32" s="12">
        <f t="shared" si="0"/>
        <v>0.77947845804988658</v>
      </c>
      <c r="E32" s="12">
        <f t="shared" si="0"/>
        <v>0.77947845804988658</v>
      </c>
      <c r="F32" s="12">
        <f t="shared" si="0"/>
        <v>0.77947845804988658</v>
      </c>
      <c r="G32" s="12">
        <f t="shared" si="0"/>
        <v>0.77947845804988658</v>
      </c>
      <c r="H32" s="12">
        <f t="shared" si="0"/>
        <v>0.77947845804988658</v>
      </c>
      <c r="I32" s="12">
        <f t="shared" si="0"/>
        <v>0.77947845804988658</v>
      </c>
      <c r="J32" s="12">
        <f t="shared" si="0"/>
        <v>0.77947845804988658</v>
      </c>
      <c r="K32" s="12">
        <f t="shared" si="0"/>
        <v>0.77947845804988658</v>
      </c>
      <c r="L32" s="12">
        <f t="shared" si="0"/>
        <v>0.77947845804988658</v>
      </c>
      <c r="M32" s="12">
        <f t="shared" si="0"/>
        <v>0.77947845804988658</v>
      </c>
      <c r="N32" s="12">
        <f t="shared" si="0"/>
        <v>0.77947845804988658</v>
      </c>
      <c r="O32" s="12">
        <f t="shared" si="0"/>
        <v>0.77947845804988658</v>
      </c>
      <c r="P32" s="12">
        <f t="shared" si="0"/>
        <v>0.77947845804988658</v>
      </c>
      <c r="Q32" s="12">
        <f t="shared" si="0"/>
        <v>0.77947845804988658</v>
      </c>
      <c r="R32" s="12">
        <f t="shared" si="0"/>
        <v>0.77947845804988658</v>
      </c>
      <c r="S32" s="12">
        <f t="shared" si="0"/>
        <v>0.77947845804988658</v>
      </c>
      <c r="T32" s="12">
        <f t="shared" si="0"/>
        <v>0.77947845804988658</v>
      </c>
      <c r="U32" s="12">
        <f t="shared" si="0"/>
        <v>0.77947845804988658</v>
      </c>
      <c r="V32" s="12">
        <f t="shared" si="0"/>
        <v>0.77947845804988658</v>
      </c>
      <c r="W32" s="12">
        <f t="shared" si="0"/>
        <v>0.77947845804988658</v>
      </c>
      <c r="X32" s="12">
        <f t="shared" si="0"/>
        <v>0.77947845804988658</v>
      </c>
      <c r="Y32" s="12">
        <f t="shared" si="0"/>
        <v>0.77947845804988658</v>
      </c>
      <c r="Z32" s="12">
        <f t="shared" si="0"/>
        <v>0.77947845804988658</v>
      </c>
      <c r="AA32" s="12">
        <f t="shared" si="0"/>
        <v>0.77947845804988658</v>
      </c>
      <c r="AB32" s="12">
        <f t="shared" si="0"/>
        <v>0.77947845804988658</v>
      </c>
      <c r="AC32" s="12">
        <f t="shared" si="0"/>
        <v>0.77947845804988658</v>
      </c>
      <c r="AD32" s="12">
        <f t="shared" si="0"/>
        <v>0.77947845804988658</v>
      </c>
      <c r="AE32" s="12">
        <f t="shared" si="0"/>
        <v>0.77947845804988658</v>
      </c>
      <c r="AF32" s="12">
        <f t="shared" si="0"/>
        <v>0.77947845804988658</v>
      </c>
      <c r="AG32" s="12">
        <f t="shared" si="0"/>
        <v>0.77947845804988658</v>
      </c>
      <c r="AH32" s="12">
        <f t="shared" si="0"/>
        <v>0.77947845804988658</v>
      </c>
      <c r="AI32" s="12">
        <f t="shared" si="0"/>
        <v>0.77947845804988658</v>
      </c>
      <c r="AJ32" s="12">
        <f t="shared" si="0"/>
        <v>0.77947845804988658</v>
      </c>
      <c r="AK32" s="12">
        <f t="shared" si="0"/>
        <v>0.77947845804988658</v>
      </c>
      <c r="AL32" s="12">
        <f t="shared" si="0"/>
        <v>0.77947845804988658</v>
      </c>
      <c r="AM32" s="12">
        <f t="shared" si="0"/>
        <v>0.77947845804988658</v>
      </c>
      <c r="AN32" s="12">
        <f t="shared" si="0"/>
        <v>0.77947845804988658</v>
      </c>
      <c r="AO32" s="12">
        <f t="shared" si="0"/>
        <v>0.77947845804988658</v>
      </c>
      <c r="AP32" s="12">
        <f t="shared" si="0"/>
        <v>0.77947845804988658</v>
      </c>
      <c r="AQ32" s="12">
        <f t="shared" si="0"/>
        <v>0.77947845804988658</v>
      </c>
      <c r="AR32" s="12">
        <f t="shared" si="0"/>
        <v>0.77947845804988658</v>
      </c>
      <c r="AS32" s="12">
        <f t="shared" si="0"/>
        <v>0.77947845804988658</v>
      </c>
      <c r="AT32" s="12">
        <f t="shared" si="0"/>
        <v>0.77947845804988658</v>
      </c>
      <c r="AU32" s="12">
        <f t="shared" si="0"/>
        <v>0.77947845804988658</v>
      </c>
      <c r="AV32" s="12">
        <f t="shared" si="0"/>
        <v>0.77947845804988658</v>
      </c>
      <c r="AW32" s="12">
        <f t="shared" si="0"/>
        <v>0.77947845804988658</v>
      </c>
      <c r="AX32" s="12">
        <f t="shared" si="0"/>
        <v>0.77947845804988658</v>
      </c>
    </row>
    <row r="34" spans="2:29" s="10" customFormat="1" x14ac:dyDescent="0.2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2:29" s="10" customFormat="1" x14ac:dyDescent="0.2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2:29" s="10" customFormat="1" x14ac:dyDescent="0.2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2:29" s="10" customFormat="1" x14ac:dyDescent="0.2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2:29" s="10" customFormat="1" x14ac:dyDescent="0.2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2:29" s="10" customFormat="1" x14ac:dyDescent="0.2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2:29" s="10" customFormat="1" x14ac:dyDescent="0.2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2:29" s="10" customFormat="1" x14ac:dyDescent="0.2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2:29" s="10" customFormat="1" x14ac:dyDescent="0.2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2:29" s="10" customFormat="1" x14ac:dyDescent="0.2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2:29" s="10" customFormat="1" x14ac:dyDescent="0.2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2:29" s="10" customFormat="1" x14ac:dyDescent="0.2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2:29" s="10" customFormat="1" x14ac:dyDescent="0.2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2:29" s="10" customFormat="1" x14ac:dyDescent="0.2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2:29" s="10" customFormat="1" x14ac:dyDescent="0.2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2:29" s="10" customFormat="1" x14ac:dyDescent="0.2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2:29" s="10" customFormat="1" x14ac:dyDescent="0.2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2:29" s="10" customFormat="1" x14ac:dyDescent="0.2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2:29" s="10" customFormat="1" x14ac:dyDescent="0.2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2:29" s="10" customFormat="1" x14ac:dyDescent="0.2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2:29" s="10" customFormat="1" x14ac:dyDescent="0.2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2:29" s="10" customFormat="1" x14ac:dyDescent="0.2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2:29" s="10" customFormat="1" x14ac:dyDescent="0.2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2:29" s="10" customFormat="1" x14ac:dyDescent="0.2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2:29" s="10" customFormat="1" x14ac:dyDescent="0.2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2:29" s="10" customFormat="1"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2:29" s="10" customFormat="1"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1" spans="2:29" s="10" customFormat="1"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2:29" s="10" customFormat="1"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4" spans="2:29" ht="18" customHeight="1" x14ac:dyDescent="0.25"/>
    <row r="65" spans="1:50" x14ac:dyDescent="0.25">
      <c r="A65" s="1" t="s">
        <v>60</v>
      </c>
      <c r="B65" s="13">
        <f t="shared" ref="B65:O65" si="1">IF(B10&gt;15,IF(B18&gt;10,IF(B20&gt;1,IF(B20&gt;7,93,IF(B11&gt;10,78.4,88.333333)),IF(B12&gt;50,80,58.5)),IF(B16&gt;15,IF(B14&gt;1,53,IF(B16&gt;25,71.222222,88.6)),IF(B10&gt;65,IF(B17&gt;15,IF(B16&gt;1,50.1,70),80),IF(B11&gt;6,IF(B10&gt;30,IF(B23&gt;2,43.25,32.857143),IF(B25&gt;0,63.25,42.5)),25.333333)))),IF(B12&gt;2,34.285714,IF(B10&gt;4,IF(B10&gt;10,IF(B11&gt;0,13.2,15),19),IF(B25&gt;1,2.857143,10.5))))</f>
        <v>10.5</v>
      </c>
      <c r="C65" s="13">
        <f t="shared" si="1"/>
        <v>10.5</v>
      </c>
      <c r="D65" s="13">
        <f t="shared" si="1"/>
        <v>10.5</v>
      </c>
      <c r="E65" s="13">
        <f t="shared" si="1"/>
        <v>10.5</v>
      </c>
      <c r="F65" s="13">
        <f t="shared" si="1"/>
        <v>10.5</v>
      </c>
      <c r="G65" s="13">
        <f t="shared" si="1"/>
        <v>10.5</v>
      </c>
      <c r="H65" s="13">
        <f t="shared" si="1"/>
        <v>10.5</v>
      </c>
      <c r="I65" s="13">
        <f t="shared" si="1"/>
        <v>10.5</v>
      </c>
      <c r="J65" s="13">
        <f t="shared" si="1"/>
        <v>10.5</v>
      </c>
      <c r="K65" s="13">
        <f t="shared" si="1"/>
        <v>10.5</v>
      </c>
      <c r="L65" s="13">
        <f t="shared" si="1"/>
        <v>10.5</v>
      </c>
      <c r="M65" s="13">
        <f t="shared" si="1"/>
        <v>10.5</v>
      </c>
      <c r="N65" s="13">
        <f t="shared" si="1"/>
        <v>10.5</v>
      </c>
      <c r="O65" s="13">
        <f t="shared" si="1"/>
        <v>10.5</v>
      </c>
      <c r="P65" s="13">
        <f t="shared" ref="P65:AX65" si="2">IF(P10&gt;15,IF(P18&gt;10,IF(P20&gt;1,IF(P20&gt;7,93,IF(P11&gt;10,78.4,88.333333)),IF(P12&gt;50,80,58.5)),IF(P16&gt;15,IF(P14&gt;1,53,IF(P16&gt;25,71.222222,88.6)),IF(P10&gt;65,IF(P17&gt;15,IF(P16&gt;1,50.1,70),80),IF(P11&gt;6,IF(P10&gt;30,IF(P23&gt;2,43.25,32.857143),IF(P25&gt;0,63.25,42.5)),25.333333)))),IF(P12&gt;2,34.285714,IF(P10&gt;4,IF(P10&gt;10,IF(P11&gt;0,13.2,15),19),IF(P25&gt;1,2.857143,10.5))))</f>
        <v>10.5</v>
      </c>
      <c r="Q65" s="13">
        <f t="shared" si="2"/>
        <v>10.5</v>
      </c>
      <c r="R65" s="13">
        <f t="shared" si="2"/>
        <v>10.5</v>
      </c>
      <c r="S65" s="13">
        <f t="shared" si="2"/>
        <v>10.5</v>
      </c>
      <c r="T65" s="13">
        <f t="shared" si="2"/>
        <v>10.5</v>
      </c>
      <c r="U65" s="13">
        <f t="shared" si="2"/>
        <v>10.5</v>
      </c>
      <c r="V65" s="13">
        <f t="shared" si="2"/>
        <v>10.5</v>
      </c>
      <c r="W65" s="13">
        <f t="shared" si="2"/>
        <v>10.5</v>
      </c>
      <c r="X65" s="13">
        <f t="shared" si="2"/>
        <v>10.5</v>
      </c>
      <c r="Y65" s="13">
        <f t="shared" si="2"/>
        <v>10.5</v>
      </c>
      <c r="Z65" s="13">
        <f t="shared" si="2"/>
        <v>10.5</v>
      </c>
      <c r="AA65" s="13">
        <f t="shared" si="2"/>
        <v>10.5</v>
      </c>
      <c r="AB65" s="13">
        <f t="shared" si="2"/>
        <v>10.5</v>
      </c>
      <c r="AC65" s="13">
        <f t="shared" si="2"/>
        <v>10.5</v>
      </c>
      <c r="AD65" s="13">
        <f t="shared" si="2"/>
        <v>10.5</v>
      </c>
      <c r="AE65" s="13">
        <f t="shared" si="2"/>
        <v>10.5</v>
      </c>
      <c r="AF65" s="13">
        <f t="shared" si="2"/>
        <v>10.5</v>
      </c>
      <c r="AG65" s="13">
        <f t="shared" si="2"/>
        <v>10.5</v>
      </c>
      <c r="AH65" s="13">
        <f t="shared" si="2"/>
        <v>10.5</v>
      </c>
      <c r="AI65" s="13">
        <f t="shared" si="2"/>
        <v>10.5</v>
      </c>
      <c r="AJ65" s="13">
        <f t="shared" si="2"/>
        <v>10.5</v>
      </c>
      <c r="AK65" s="13">
        <f t="shared" si="2"/>
        <v>10.5</v>
      </c>
      <c r="AL65" s="13">
        <f t="shared" si="2"/>
        <v>10.5</v>
      </c>
      <c r="AM65" s="13">
        <f t="shared" si="2"/>
        <v>10.5</v>
      </c>
      <c r="AN65" s="13">
        <f t="shared" si="2"/>
        <v>10.5</v>
      </c>
      <c r="AO65" s="13">
        <f t="shared" si="2"/>
        <v>10.5</v>
      </c>
      <c r="AP65" s="13">
        <f t="shared" si="2"/>
        <v>10.5</v>
      </c>
      <c r="AQ65" s="13">
        <f t="shared" si="2"/>
        <v>10.5</v>
      </c>
      <c r="AR65" s="13">
        <f t="shared" si="2"/>
        <v>10.5</v>
      </c>
      <c r="AS65" s="13">
        <f t="shared" si="2"/>
        <v>10.5</v>
      </c>
      <c r="AT65" s="13">
        <f t="shared" si="2"/>
        <v>10.5</v>
      </c>
      <c r="AU65" s="13">
        <f t="shared" si="2"/>
        <v>10.5</v>
      </c>
      <c r="AV65" s="13">
        <f t="shared" si="2"/>
        <v>10.5</v>
      </c>
      <c r="AW65" s="13">
        <f t="shared" si="2"/>
        <v>10.5</v>
      </c>
      <c r="AX65" s="13">
        <f t="shared" si="2"/>
        <v>10.5</v>
      </c>
    </row>
    <row r="66" spans="1:50" x14ac:dyDescent="0.25">
      <c r="A66" s="1" t="s">
        <v>61</v>
      </c>
      <c r="B66" s="13">
        <f t="shared" ref="B66:O66" si="3">IF(B10&gt;30,IF(B22&gt;4,IF(B10&gt;50,IF(B23&gt;3,IF(B11&gt;20,86.2,IF(B17&gt;8,94,98.888889)),IF(B11&gt;1,64,80.6)),IF(B17&gt;2,53.75,IF(B11&gt;5,71.125,82))),IF(B11&gt;2,67.222222,IF(B11&gt;0,33.5,IF(B12&gt;0,50,53)))),IF(B10&gt;3,IF(B22&gt;7,58.6,IF(B21&gt;2,IF(B20&gt;3,IF(B19&gt;0,15.777778,33.2),IF(B19&gt;0,64.142857,IF(B18&gt;2,36.857143,27.5))),IF(B18&gt;0,23.4,14.625))),6.666667))</f>
        <v>6.6666670000000003</v>
      </c>
      <c r="C66" s="13">
        <f t="shared" si="3"/>
        <v>6.6666670000000003</v>
      </c>
      <c r="D66" s="13">
        <f t="shared" si="3"/>
        <v>6.6666670000000003</v>
      </c>
      <c r="E66" s="13">
        <f t="shared" si="3"/>
        <v>6.6666670000000003</v>
      </c>
      <c r="F66" s="13">
        <f t="shared" si="3"/>
        <v>6.6666670000000003</v>
      </c>
      <c r="G66" s="13">
        <f t="shared" si="3"/>
        <v>6.6666670000000003</v>
      </c>
      <c r="H66" s="13">
        <f t="shared" si="3"/>
        <v>6.6666670000000003</v>
      </c>
      <c r="I66" s="13">
        <f t="shared" si="3"/>
        <v>6.6666670000000003</v>
      </c>
      <c r="J66" s="13">
        <f t="shared" si="3"/>
        <v>6.6666670000000003</v>
      </c>
      <c r="K66" s="13">
        <f t="shared" si="3"/>
        <v>6.6666670000000003</v>
      </c>
      <c r="L66" s="13">
        <f t="shared" si="3"/>
        <v>6.6666670000000003</v>
      </c>
      <c r="M66" s="13">
        <f t="shared" si="3"/>
        <v>6.6666670000000003</v>
      </c>
      <c r="N66" s="13">
        <f t="shared" si="3"/>
        <v>6.6666670000000003</v>
      </c>
      <c r="O66" s="13">
        <f t="shared" si="3"/>
        <v>6.6666670000000003</v>
      </c>
      <c r="P66" s="13">
        <f t="shared" ref="P66:AX66" si="4">IF(P10&gt;30,IF(P22&gt;4,IF(P10&gt;50,IF(P23&gt;3,IF(P11&gt;20,86.2,IF(P17&gt;8,94,98.888889)),IF(P11&gt;1,64,80.6)),IF(P17&gt;2,53.75,IF(P11&gt;5,71.125,82))),IF(P11&gt;2,67.222222,IF(P11&gt;0,33.5,IF(P12&gt;0,50,53)))),IF(P10&gt;3,IF(P22&gt;7,58.6,IF(P21&gt;2,IF(P20&gt;3,IF(P19&gt;0,15.777778,33.2),IF(P19&gt;0,64.142857,IF(P18&gt;2,36.857143,27.5))),IF(P18&gt;0,23.4,14.625))),6.666667))</f>
        <v>6.6666670000000003</v>
      </c>
      <c r="Q66" s="13">
        <f t="shared" si="4"/>
        <v>6.6666670000000003</v>
      </c>
      <c r="R66" s="13">
        <f t="shared" si="4"/>
        <v>6.6666670000000003</v>
      </c>
      <c r="S66" s="13">
        <f t="shared" si="4"/>
        <v>6.6666670000000003</v>
      </c>
      <c r="T66" s="13">
        <f t="shared" si="4"/>
        <v>6.6666670000000003</v>
      </c>
      <c r="U66" s="13">
        <f t="shared" si="4"/>
        <v>6.6666670000000003</v>
      </c>
      <c r="V66" s="13">
        <f t="shared" si="4"/>
        <v>6.6666670000000003</v>
      </c>
      <c r="W66" s="13">
        <f t="shared" si="4"/>
        <v>6.6666670000000003</v>
      </c>
      <c r="X66" s="13">
        <f t="shared" si="4"/>
        <v>6.6666670000000003</v>
      </c>
      <c r="Y66" s="13">
        <f t="shared" si="4"/>
        <v>6.6666670000000003</v>
      </c>
      <c r="Z66" s="13">
        <f t="shared" si="4"/>
        <v>6.6666670000000003</v>
      </c>
      <c r="AA66" s="13">
        <f t="shared" si="4"/>
        <v>6.6666670000000003</v>
      </c>
      <c r="AB66" s="13">
        <f t="shared" si="4"/>
        <v>6.6666670000000003</v>
      </c>
      <c r="AC66" s="13">
        <f t="shared" si="4"/>
        <v>6.6666670000000003</v>
      </c>
      <c r="AD66" s="13">
        <f t="shared" si="4"/>
        <v>6.6666670000000003</v>
      </c>
      <c r="AE66" s="13">
        <f t="shared" si="4"/>
        <v>6.6666670000000003</v>
      </c>
      <c r="AF66" s="13">
        <f t="shared" si="4"/>
        <v>6.6666670000000003</v>
      </c>
      <c r="AG66" s="13">
        <f t="shared" si="4"/>
        <v>6.6666670000000003</v>
      </c>
      <c r="AH66" s="13">
        <f t="shared" si="4"/>
        <v>6.6666670000000003</v>
      </c>
      <c r="AI66" s="13">
        <f t="shared" si="4"/>
        <v>6.6666670000000003</v>
      </c>
      <c r="AJ66" s="13">
        <f t="shared" si="4"/>
        <v>6.6666670000000003</v>
      </c>
      <c r="AK66" s="13">
        <f t="shared" si="4"/>
        <v>6.6666670000000003</v>
      </c>
      <c r="AL66" s="13">
        <f t="shared" si="4"/>
        <v>6.6666670000000003</v>
      </c>
      <c r="AM66" s="13">
        <f t="shared" si="4"/>
        <v>6.6666670000000003</v>
      </c>
      <c r="AN66" s="13">
        <f t="shared" si="4"/>
        <v>6.6666670000000003</v>
      </c>
      <c r="AO66" s="13">
        <f t="shared" si="4"/>
        <v>6.6666670000000003</v>
      </c>
      <c r="AP66" s="13">
        <f t="shared" si="4"/>
        <v>6.6666670000000003</v>
      </c>
      <c r="AQ66" s="13">
        <f t="shared" si="4"/>
        <v>6.6666670000000003</v>
      </c>
      <c r="AR66" s="13">
        <f t="shared" si="4"/>
        <v>6.6666670000000003</v>
      </c>
      <c r="AS66" s="13">
        <f t="shared" si="4"/>
        <v>6.6666670000000003</v>
      </c>
      <c r="AT66" s="13">
        <f t="shared" si="4"/>
        <v>6.6666670000000003</v>
      </c>
      <c r="AU66" s="13">
        <f t="shared" si="4"/>
        <v>6.6666670000000003</v>
      </c>
      <c r="AV66" s="13">
        <f t="shared" si="4"/>
        <v>6.6666670000000003</v>
      </c>
      <c r="AW66" s="13">
        <f t="shared" si="4"/>
        <v>6.6666670000000003</v>
      </c>
      <c r="AX66" s="13">
        <f t="shared" si="4"/>
        <v>6.6666670000000003</v>
      </c>
    </row>
    <row r="67" spans="1:50" x14ac:dyDescent="0.25">
      <c r="A67" s="1" t="s">
        <v>62</v>
      </c>
      <c r="B67" s="13">
        <f t="shared" ref="B67:O67" si="5">IF(B10&gt;30,IF(B18&gt;5,IF(B18&gt;20,IF(B14&gt;0,80,71.454545),IF(B10&gt;80,77.666667,IF(B11&gt;5,IF(B16&gt;15,100,96.4),80))),IF(B19&gt;30,IF(B11&gt;1,38,48.428571),IF(B21&gt;7,42.714286,IF(B22&gt;3,IF(B13&gt;0,IF(B10&gt;45,84,61.6),89.375),IF(B19&gt;0,IF(B12&gt;0,66.666667,57.25),46))))),IF(B11&gt;8,IF(B22&gt;3,IF(B13&gt;1,54,51),28.333333),IF(B19&gt;0,IF(B12&gt;2,36.6,IF(B17&gt;10,21.428571,25.2)),IF(B23&gt;4,4,IF(B16&gt;1,15.666667,8.333333)))))</f>
        <v>8.3333329999999997</v>
      </c>
      <c r="C67" s="13">
        <f t="shared" si="5"/>
        <v>8.3333329999999997</v>
      </c>
      <c r="D67" s="13">
        <f t="shared" si="5"/>
        <v>8.3333329999999997</v>
      </c>
      <c r="E67" s="13">
        <f t="shared" si="5"/>
        <v>8.3333329999999997</v>
      </c>
      <c r="F67" s="13">
        <f t="shared" si="5"/>
        <v>8.3333329999999997</v>
      </c>
      <c r="G67" s="13">
        <f t="shared" si="5"/>
        <v>8.3333329999999997</v>
      </c>
      <c r="H67" s="13">
        <f t="shared" si="5"/>
        <v>8.3333329999999997</v>
      </c>
      <c r="I67" s="13">
        <f t="shared" si="5"/>
        <v>8.3333329999999997</v>
      </c>
      <c r="J67" s="13">
        <f t="shared" si="5"/>
        <v>8.3333329999999997</v>
      </c>
      <c r="K67" s="13">
        <f t="shared" si="5"/>
        <v>8.3333329999999997</v>
      </c>
      <c r="L67" s="13">
        <f t="shared" si="5"/>
        <v>8.3333329999999997</v>
      </c>
      <c r="M67" s="13">
        <f t="shared" si="5"/>
        <v>8.3333329999999997</v>
      </c>
      <c r="N67" s="13">
        <f t="shared" si="5"/>
        <v>8.3333329999999997</v>
      </c>
      <c r="O67" s="13">
        <f t="shared" si="5"/>
        <v>8.3333329999999997</v>
      </c>
      <c r="P67" s="13">
        <f t="shared" ref="P67:AX67" si="6">IF(P10&gt;30,IF(P18&gt;5,IF(P18&gt;20,IF(P14&gt;0,80,71.454545),IF(P10&gt;80,77.666667,IF(P11&gt;5,IF(P16&gt;15,100,96.4),80))),IF(P19&gt;30,IF(P11&gt;1,38,48.428571),IF(P21&gt;7,42.714286,IF(P22&gt;3,IF(P13&gt;0,IF(P10&gt;45,84,61.6),89.375),IF(P19&gt;0,IF(P12&gt;0,66.666667,57.25),46))))),IF(P11&gt;8,IF(P22&gt;3,IF(P13&gt;1,54,51),28.333333),IF(P19&gt;0,IF(P12&gt;2,36.6,IF(P17&gt;10,21.428571,25.2)),IF(P23&gt;4,4,IF(P16&gt;1,15.666667,8.333333)))))</f>
        <v>8.3333329999999997</v>
      </c>
      <c r="Q67" s="13">
        <f t="shared" si="6"/>
        <v>8.3333329999999997</v>
      </c>
      <c r="R67" s="13">
        <f t="shared" si="6"/>
        <v>8.3333329999999997</v>
      </c>
      <c r="S67" s="13">
        <f t="shared" si="6"/>
        <v>8.3333329999999997</v>
      </c>
      <c r="T67" s="13">
        <f t="shared" si="6"/>
        <v>8.3333329999999997</v>
      </c>
      <c r="U67" s="13">
        <f t="shared" si="6"/>
        <v>8.3333329999999997</v>
      </c>
      <c r="V67" s="13">
        <f t="shared" si="6"/>
        <v>8.3333329999999997</v>
      </c>
      <c r="W67" s="13">
        <f t="shared" si="6"/>
        <v>8.3333329999999997</v>
      </c>
      <c r="X67" s="13">
        <f t="shared" si="6"/>
        <v>8.3333329999999997</v>
      </c>
      <c r="Y67" s="13">
        <f t="shared" si="6"/>
        <v>8.3333329999999997</v>
      </c>
      <c r="Z67" s="13">
        <f t="shared" si="6"/>
        <v>8.3333329999999997</v>
      </c>
      <c r="AA67" s="13">
        <f t="shared" si="6"/>
        <v>8.3333329999999997</v>
      </c>
      <c r="AB67" s="13">
        <f t="shared" si="6"/>
        <v>8.3333329999999997</v>
      </c>
      <c r="AC67" s="13">
        <f t="shared" si="6"/>
        <v>8.3333329999999997</v>
      </c>
      <c r="AD67" s="13">
        <f t="shared" si="6"/>
        <v>8.3333329999999997</v>
      </c>
      <c r="AE67" s="13">
        <f t="shared" si="6"/>
        <v>8.3333329999999997</v>
      </c>
      <c r="AF67" s="13">
        <f t="shared" si="6"/>
        <v>8.3333329999999997</v>
      </c>
      <c r="AG67" s="13">
        <f t="shared" si="6"/>
        <v>8.3333329999999997</v>
      </c>
      <c r="AH67" s="13">
        <f t="shared" si="6"/>
        <v>8.3333329999999997</v>
      </c>
      <c r="AI67" s="13">
        <f t="shared" si="6"/>
        <v>8.3333329999999997</v>
      </c>
      <c r="AJ67" s="13">
        <f t="shared" si="6"/>
        <v>8.3333329999999997</v>
      </c>
      <c r="AK67" s="13">
        <f t="shared" si="6"/>
        <v>8.3333329999999997</v>
      </c>
      <c r="AL67" s="13">
        <f t="shared" si="6"/>
        <v>8.3333329999999997</v>
      </c>
      <c r="AM67" s="13">
        <f t="shared" si="6"/>
        <v>8.3333329999999997</v>
      </c>
      <c r="AN67" s="13">
        <f t="shared" si="6"/>
        <v>8.3333329999999997</v>
      </c>
      <c r="AO67" s="13">
        <f t="shared" si="6"/>
        <v>8.3333329999999997</v>
      </c>
      <c r="AP67" s="13">
        <f t="shared" si="6"/>
        <v>8.3333329999999997</v>
      </c>
      <c r="AQ67" s="13">
        <f t="shared" si="6"/>
        <v>8.3333329999999997</v>
      </c>
      <c r="AR67" s="13">
        <f t="shared" si="6"/>
        <v>8.3333329999999997</v>
      </c>
      <c r="AS67" s="13">
        <f t="shared" si="6"/>
        <v>8.3333329999999997</v>
      </c>
      <c r="AT67" s="13">
        <f t="shared" si="6"/>
        <v>8.3333329999999997</v>
      </c>
      <c r="AU67" s="13">
        <f t="shared" si="6"/>
        <v>8.3333329999999997</v>
      </c>
      <c r="AV67" s="13">
        <f t="shared" si="6"/>
        <v>8.3333329999999997</v>
      </c>
      <c r="AW67" s="13">
        <f t="shared" si="6"/>
        <v>8.3333329999999997</v>
      </c>
      <c r="AX67" s="13">
        <f t="shared" si="6"/>
        <v>8.3333329999999997</v>
      </c>
    </row>
    <row r="68" spans="1:50" x14ac:dyDescent="0.25">
      <c r="A68" s="1" t="s">
        <v>63</v>
      </c>
      <c r="B68" s="13">
        <f t="shared" ref="B68:O68" si="7">IF(B10&gt;35,IF(B12&gt;5,IF(B22&gt;7,IF(B19&gt;5,76.6,IF(B16&gt;25,83,97.5)),IF(B12&gt;20,67.333333,75)),IF(B22&gt;3,IF(B10&gt;50,IF(B17&gt;1,IF(B19&gt;2,73.888889,94.285714),IF(B12&gt;0,60,73.833333)),IF(B12&gt;2,57.5,40.875)),IF(B19&gt;1,43.5,50.2))),IF(B11&gt;2,IF(B19&gt;0,IF(B12&gt;3,IF(B11&gt;7,48,48.333333),IF(B25&gt;1,42.6,IF(B11&gt;6,25,34))),59.166667),IF(B18&gt;1,IF(B17&gt;0,28.571429,20.142857),2.111111)))</f>
        <v>2.1111110000000002</v>
      </c>
      <c r="C68" s="13">
        <f t="shared" si="7"/>
        <v>2.1111110000000002</v>
      </c>
      <c r="D68" s="13">
        <f t="shared" si="7"/>
        <v>2.1111110000000002</v>
      </c>
      <c r="E68" s="13">
        <f t="shared" si="7"/>
        <v>2.1111110000000002</v>
      </c>
      <c r="F68" s="13">
        <f t="shared" si="7"/>
        <v>2.1111110000000002</v>
      </c>
      <c r="G68" s="13">
        <f t="shared" si="7"/>
        <v>2.1111110000000002</v>
      </c>
      <c r="H68" s="13">
        <f t="shared" si="7"/>
        <v>2.1111110000000002</v>
      </c>
      <c r="I68" s="13">
        <f t="shared" si="7"/>
        <v>2.1111110000000002</v>
      </c>
      <c r="J68" s="13">
        <f t="shared" si="7"/>
        <v>2.1111110000000002</v>
      </c>
      <c r="K68" s="13">
        <f t="shared" si="7"/>
        <v>2.1111110000000002</v>
      </c>
      <c r="L68" s="13">
        <f t="shared" si="7"/>
        <v>2.1111110000000002</v>
      </c>
      <c r="M68" s="13">
        <f t="shared" si="7"/>
        <v>2.1111110000000002</v>
      </c>
      <c r="N68" s="13">
        <f t="shared" si="7"/>
        <v>2.1111110000000002</v>
      </c>
      <c r="O68" s="13">
        <f t="shared" si="7"/>
        <v>2.1111110000000002</v>
      </c>
      <c r="P68" s="13">
        <f t="shared" ref="P68:AX68" si="8">IF(P10&gt;35,IF(P12&gt;5,IF(P22&gt;7,IF(P19&gt;5,76.6,IF(P16&gt;25,83,97.5)),IF(P12&gt;20,67.333333,75)),IF(P22&gt;3,IF(P10&gt;50,IF(P17&gt;1,IF(P19&gt;2,73.888889,94.285714),IF(P12&gt;0,60,73.833333)),IF(P12&gt;2,57.5,40.875)),IF(P19&gt;1,43.5,50.2))),IF(P11&gt;2,IF(P19&gt;0,IF(P12&gt;3,IF(P11&gt;7,48,48.333333),IF(P25&gt;1,42.6,IF(P11&gt;6,25,34))),59.166667),IF(P18&gt;1,IF(P17&gt;0,28.571429,20.142857),2.111111)))</f>
        <v>2.1111110000000002</v>
      </c>
      <c r="Q68" s="13">
        <f t="shared" si="8"/>
        <v>2.1111110000000002</v>
      </c>
      <c r="R68" s="13">
        <f t="shared" si="8"/>
        <v>2.1111110000000002</v>
      </c>
      <c r="S68" s="13">
        <f t="shared" si="8"/>
        <v>2.1111110000000002</v>
      </c>
      <c r="T68" s="13">
        <f t="shared" si="8"/>
        <v>2.1111110000000002</v>
      </c>
      <c r="U68" s="13">
        <f t="shared" si="8"/>
        <v>2.1111110000000002</v>
      </c>
      <c r="V68" s="13">
        <f t="shared" si="8"/>
        <v>2.1111110000000002</v>
      </c>
      <c r="W68" s="13">
        <f t="shared" si="8"/>
        <v>2.1111110000000002</v>
      </c>
      <c r="X68" s="13">
        <f t="shared" si="8"/>
        <v>2.1111110000000002</v>
      </c>
      <c r="Y68" s="13">
        <f t="shared" si="8"/>
        <v>2.1111110000000002</v>
      </c>
      <c r="Z68" s="13">
        <f t="shared" si="8"/>
        <v>2.1111110000000002</v>
      </c>
      <c r="AA68" s="13">
        <f t="shared" si="8"/>
        <v>2.1111110000000002</v>
      </c>
      <c r="AB68" s="13">
        <f t="shared" si="8"/>
        <v>2.1111110000000002</v>
      </c>
      <c r="AC68" s="13">
        <f t="shared" si="8"/>
        <v>2.1111110000000002</v>
      </c>
      <c r="AD68" s="13">
        <f t="shared" si="8"/>
        <v>2.1111110000000002</v>
      </c>
      <c r="AE68" s="13">
        <f t="shared" si="8"/>
        <v>2.1111110000000002</v>
      </c>
      <c r="AF68" s="13">
        <f t="shared" si="8"/>
        <v>2.1111110000000002</v>
      </c>
      <c r="AG68" s="13">
        <f t="shared" si="8"/>
        <v>2.1111110000000002</v>
      </c>
      <c r="AH68" s="13">
        <f t="shared" si="8"/>
        <v>2.1111110000000002</v>
      </c>
      <c r="AI68" s="13">
        <f t="shared" si="8"/>
        <v>2.1111110000000002</v>
      </c>
      <c r="AJ68" s="13">
        <f t="shared" si="8"/>
        <v>2.1111110000000002</v>
      </c>
      <c r="AK68" s="13">
        <f t="shared" si="8"/>
        <v>2.1111110000000002</v>
      </c>
      <c r="AL68" s="13">
        <f t="shared" si="8"/>
        <v>2.1111110000000002</v>
      </c>
      <c r="AM68" s="13">
        <f t="shared" si="8"/>
        <v>2.1111110000000002</v>
      </c>
      <c r="AN68" s="13">
        <f t="shared" si="8"/>
        <v>2.1111110000000002</v>
      </c>
      <c r="AO68" s="13">
        <f t="shared" si="8"/>
        <v>2.1111110000000002</v>
      </c>
      <c r="AP68" s="13">
        <f t="shared" si="8"/>
        <v>2.1111110000000002</v>
      </c>
      <c r="AQ68" s="13">
        <f t="shared" si="8"/>
        <v>2.1111110000000002</v>
      </c>
      <c r="AR68" s="13">
        <f t="shared" si="8"/>
        <v>2.1111110000000002</v>
      </c>
      <c r="AS68" s="13">
        <f t="shared" si="8"/>
        <v>2.1111110000000002</v>
      </c>
      <c r="AT68" s="13">
        <f t="shared" si="8"/>
        <v>2.1111110000000002</v>
      </c>
      <c r="AU68" s="13">
        <f t="shared" si="8"/>
        <v>2.1111110000000002</v>
      </c>
      <c r="AV68" s="13">
        <f t="shared" si="8"/>
        <v>2.1111110000000002</v>
      </c>
      <c r="AW68" s="13">
        <f t="shared" si="8"/>
        <v>2.1111110000000002</v>
      </c>
      <c r="AX68" s="13">
        <f t="shared" si="8"/>
        <v>2.1111110000000002</v>
      </c>
    </row>
    <row r="69" spans="1:50" x14ac:dyDescent="0.25">
      <c r="A69" s="1" t="s">
        <v>64</v>
      </c>
      <c r="B69" s="13">
        <f t="shared" ref="B69:O69" si="9">IF(B10&gt;20,IF(B12&gt;6,IF(B13&gt;0,IF(B11&gt;10,88.25,IF(B12&gt;10,77.5,72.142857)),IF(B11&gt;1,57.428571,73)),IF(B25&gt;0,IF(B10&gt;65,75.2,IF(B11&gt;8,52.142857,IF(B11&gt;0,62,60.428571))),IF(B19&gt;30,29.5,IF(B11&gt;1,43,IF(B12&gt;0,46.666667,49.818182))))),IF(B12&gt;3,IF(B12&gt;4,35,58.571429),IF(B22&gt;5,35.333333,IF(B17&gt;0,IF(B13&gt;0,27,16.4),IF(B16&gt;1,16.333333,IF(B11&gt;1,5.6,2.111111))))))</f>
        <v>2.1111110000000002</v>
      </c>
      <c r="C69" s="13">
        <f t="shared" si="9"/>
        <v>2.1111110000000002</v>
      </c>
      <c r="D69" s="13">
        <f t="shared" si="9"/>
        <v>2.1111110000000002</v>
      </c>
      <c r="E69" s="13">
        <f t="shared" si="9"/>
        <v>2.1111110000000002</v>
      </c>
      <c r="F69" s="13">
        <f t="shared" si="9"/>
        <v>2.1111110000000002</v>
      </c>
      <c r="G69" s="13">
        <f t="shared" si="9"/>
        <v>2.1111110000000002</v>
      </c>
      <c r="H69" s="13">
        <f t="shared" si="9"/>
        <v>2.1111110000000002</v>
      </c>
      <c r="I69" s="13">
        <f t="shared" si="9"/>
        <v>2.1111110000000002</v>
      </c>
      <c r="J69" s="13">
        <f t="shared" si="9"/>
        <v>2.1111110000000002</v>
      </c>
      <c r="K69" s="13">
        <f t="shared" si="9"/>
        <v>2.1111110000000002</v>
      </c>
      <c r="L69" s="13">
        <f t="shared" si="9"/>
        <v>2.1111110000000002</v>
      </c>
      <c r="M69" s="13">
        <f t="shared" si="9"/>
        <v>2.1111110000000002</v>
      </c>
      <c r="N69" s="13">
        <f t="shared" si="9"/>
        <v>2.1111110000000002</v>
      </c>
      <c r="O69" s="13">
        <f t="shared" si="9"/>
        <v>2.1111110000000002</v>
      </c>
      <c r="P69" s="13">
        <f t="shared" ref="P69:AX69" si="10">IF(P10&gt;20,IF(P12&gt;6,IF(P13&gt;0,IF(P11&gt;10,88.25,IF(P12&gt;10,77.5,72.142857)),IF(P11&gt;1,57.428571,73)),IF(P25&gt;0,IF(P10&gt;65,75.2,IF(P11&gt;8,52.142857,IF(P11&gt;0,62,60.428571))),IF(P19&gt;30,29.5,IF(P11&gt;1,43,IF(P12&gt;0,46.666667,49.818182))))),IF(P12&gt;3,IF(P12&gt;4,35,58.571429),IF(P22&gt;5,35.333333,IF(P17&gt;0,IF(P13&gt;0,27,16.4),IF(P16&gt;1,16.333333,IF(P11&gt;1,5.6,2.111111))))))</f>
        <v>2.1111110000000002</v>
      </c>
      <c r="Q69" s="13">
        <f t="shared" si="10"/>
        <v>2.1111110000000002</v>
      </c>
      <c r="R69" s="13">
        <f t="shared" si="10"/>
        <v>2.1111110000000002</v>
      </c>
      <c r="S69" s="13">
        <f t="shared" si="10"/>
        <v>2.1111110000000002</v>
      </c>
      <c r="T69" s="13">
        <f t="shared" si="10"/>
        <v>2.1111110000000002</v>
      </c>
      <c r="U69" s="13">
        <f t="shared" si="10"/>
        <v>2.1111110000000002</v>
      </c>
      <c r="V69" s="13">
        <f t="shared" si="10"/>
        <v>2.1111110000000002</v>
      </c>
      <c r="W69" s="13">
        <f t="shared" si="10"/>
        <v>2.1111110000000002</v>
      </c>
      <c r="X69" s="13">
        <f t="shared" si="10"/>
        <v>2.1111110000000002</v>
      </c>
      <c r="Y69" s="13">
        <f t="shared" si="10"/>
        <v>2.1111110000000002</v>
      </c>
      <c r="Z69" s="13">
        <f t="shared" si="10"/>
        <v>2.1111110000000002</v>
      </c>
      <c r="AA69" s="13">
        <f t="shared" si="10"/>
        <v>2.1111110000000002</v>
      </c>
      <c r="AB69" s="13">
        <f t="shared" si="10"/>
        <v>2.1111110000000002</v>
      </c>
      <c r="AC69" s="13">
        <f t="shared" si="10"/>
        <v>2.1111110000000002</v>
      </c>
      <c r="AD69" s="13">
        <f t="shared" si="10"/>
        <v>2.1111110000000002</v>
      </c>
      <c r="AE69" s="13">
        <f t="shared" si="10"/>
        <v>2.1111110000000002</v>
      </c>
      <c r="AF69" s="13">
        <f t="shared" si="10"/>
        <v>2.1111110000000002</v>
      </c>
      <c r="AG69" s="13">
        <f t="shared" si="10"/>
        <v>2.1111110000000002</v>
      </c>
      <c r="AH69" s="13">
        <f t="shared" si="10"/>
        <v>2.1111110000000002</v>
      </c>
      <c r="AI69" s="13">
        <f t="shared" si="10"/>
        <v>2.1111110000000002</v>
      </c>
      <c r="AJ69" s="13">
        <f t="shared" si="10"/>
        <v>2.1111110000000002</v>
      </c>
      <c r="AK69" s="13">
        <f t="shared" si="10"/>
        <v>2.1111110000000002</v>
      </c>
      <c r="AL69" s="13">
        <f t="shared" si="10"/>
        <v>2.1111110000000002</v>
      </c>
      <c r="AM69" s="13">
        <f t="shared" si="10"/>
        <v>2.1111110000000002</v>
      </c>
      <c r="AN69" s="13">
        <f t="shared" si="10"/>
        <v>2.1111110000000002</v>
      </c>
      <c r="AO69" s="13">
        <f t="shared" si="10"/>
        <v>2.1111110000000002</v>
      </c>
      <c r="AP69" s="13">
        <f t="shared" si="10"/>
        <v>2.1111110000000002</v>
      </c>
      <c r="AQ69" s="13">
        <f t="shared" si="10"/>
        <v>2.1111110000000002</v>
      </c>
      <c r="AR69" s="13">
        <f t="shared" si="10"/>
        <v>2.1111110000000002</v>
      </c>
      <c r="AS69" s="13">
        <f t="shared" si="10"/>
        <v>2.1111110000000002</v>
      </c>
      <c r="AT69" s="13">
        <f t="shared" si="10"/>
        <v>2.1111110000000002</v>
      </c>
      <c r="AU69" s="13">
        <f t="shared" si="10"/>
        <v>2.1111110000000002</v>
      </c>
      <c r="AV69" s="13">
        <f t="shared" si="10"/>
        <v>2.1111110000000002</v>
      </c>
      <c r="AW69" s="13">
        <f t="shared" si="10"/>
        <v>2.1111110000000002</v>
      </c>
      <c r="AX69" s="13">
        <f t="shared" si="10"/>
        <v>2.1111110000000002</v>
      </c>
    </row>
    <row r="70" spans="1:50" x14ac:dyDescent="0.25">
      <c r="A70" s="1" t="s">
        <v>65</v>
      </c>
      <c r="B70" s="13">
        <f t="shared" ref="B70:O70" si="11">IF(B10&gt;30,IF(B17&gt;40,28.875,IF(B10&gt;65,IF(B23&gt;3,IF(B19&gt;5,100,85),IF(B11&gt;1,70.714286,61.8)),IF(B18&gt;1,IF(B20&gt;5,75,IF(B20&gt;2,IF(B17&gt;1,43.333333,51),IF(B20&gt;0,69.428571,55.75))),IF(B13&gt;1,IF(B11&gt;20,63.875,67.5),84.714286)))),IF(B10&gt;15,IF(B12&gt;1,IF(B12&gt;2,42.5,35),IF(B20&gt;0,29.666667,25)),IF(B11&gt;3,25.888889,IF(B18&gt;4,19.666667,IF(B17&gt;0,3.714286,IF(B11&gt;1,7,9))))))</f>
        <v>9</v>
      </c>
      <c r="C70" s="13">
        <f t="shared" si="11"/>
        <v>9</v>
      </c>
      <c r="D70" s="13">
        <f t="shared" si="11"/>
        <v>9</v>
      </c>
      <c r="E70" s="13">
        <f t="shared" si="11"/>
        <v>9</v>
      </c>
      <c r="F70" s="13">
        <f t="shared" si="11"/>
        <v>9</v>
      </c>
      <c r="G70" s="13">
        <f t="shared" si="11"/>
        <v>9</v>
      </c>
      <c r="H70" s="13">
        <f t="shared" si="11"/>
        <v>9</v>
      </c>
      <c r="I70" s="13">
        <f t="shared" si="11"/>
        <v>9</v>
      </c>
      <c r="J70" s="13">
        <f t="shared" si="11"/>
        <v>9</v>
      </c>
      <c r="K70" s="13">
        <f t="shared" si="11"/>
        <v>9</v>
      </c>
      <c r="L70" s="13">
        <f t="shared" si="11"/>
        <v>9</v>
      </c>
      <c r="M70" s="13">
        <f t="shared" si="11"/>
        <v>9</v>
      </c>
      <c r="N70" s="13">
        <f t="shared" si="11"/>
        <v>9</v>
      </c>
      <c r="O70" s="13">
        <f t="shared" si="11"/>
        <v>9</v>
      </c>
      <c r="P70" s="13">
        <f t="shared" ref="P70:AX70" si="12">IF(P10&gt;30,IF(P17&gt;40,28.875,IF(P10&gt;65,IF(P23&gt;3,IF(P19&gt;5,100,85),IF(P11&gt;1,70.714286,61.8)),IF(P18&gt;1,IF(P20&gt;5,75,IF(P20&gt;2,IF(P17&gt;1,43.333333,51),IF(P20&gt;0,69.428571,55.75))),IF(P13&gt;1,IF(P11&gt;20,63.875,67.5),84.714286)))),IF(P10&gt;15,IF(P12&gt;1,IF(P12&gt;2,42.5,35),IF(P20&gt;0,29.666667,25)),IF(P11&gt;3,25.888889,IF(P18&gt;4,19.666667,IF(P17&gt;0,3.714286,IF(P11&gt;1,7,9))))))</f>
        <v>9</v>
      </c>
      <c r="Q70" s="13">
        <f t="shared" si="12"/>
        <v>9</v>
      </c>
      <c r="R70" s="13">
        <f t="shared" si="12"/>
        <v>9</v>
      </c>
      <c r="S70" s="13">
        <f t="shared" si="12"/>
        <v>9</v>
      </c>
      <c r="T70" s="13">
        <f t="shared" si="12"/>
        <v>9</v>
      </c>
      <c r="U70" s="13">
        <f t="shared" si="12"/>
        <v>9</v>
      </c>
      <c r="V70" s="13">
        <f t="shared" si="12"/>
        <v>9</v>
      </c>
      <c r="W70" s="13">
        <f t="shared" si="12"/>
        <v>9</v>
      </c>
      <c r="X70" s="13">
        <f t="shared" si="12"/>
        <v>9</v>
      </c>
      <c r="Y70" s="13">
        <f t="shared" si="12"/>
        <v>9</v>
      </c>
      <c r="Z70" s="13">
        <f t="shared" si="12"/>
        <v>9</v>
      </c>
      <c r="AA70" s="13">
        <f t="shared" si="12"/>
        <v>9</v>
      </c>
      <c r="AB70" s="13">
        <f t="shared" si="12"/>
        <v>9</v>
      </c>
      <c r="AC70" s="13">
        <f t="shared" si="12"/>
        <v>9</v>
      </c>
      <c r="AD70" s="13">
        <f t="shared" si="12"/>
        <v>9</v>
      </c>
      <c r="AE70" s="13">
        <f t="shared" si="12"/>
        <v>9</v>
      </c>
      <c r="AF70" s="13">
        <f t="shared" si="12"/>
        <v>9</v>
      </c>
      <c r="AG70" s="13">
        <f t="shared" si="12"/>
        <v>9</v>
      </c>
      <c r="AH70" s="13">
        <f t="shared" si="12"/>
        <v>9</v>
      </c>
      <c r="AI70" s="13">
        <f t="shared" si="12"/>
        <v>9</v>
      </c>
      <c r="AJ70" s="13">
        <f t="shared" si="12"/>
        <v>9</v>
      </c>
      <c r="AK70" s="13">
        <f t="shared" si="12"/>
        <v>9</v>
      </c>
      <c r="AL70" s="13">
        <f t="shared" si="12"/>
        <v>9</v>
      </c>
      <c r="AM70" s="13">
        <f t="shared" si="12"/>
        <v>9</v>
      </c>
      <c r="AN70" s="13">
        <f t="shared" si="12"/>
        <v>9</v>
      </c>
      <c r="AO70" s="13">
        <f t="shared" si="12"/>
        <v>9</v>
      </c>
      <c r="AP70" s="13">
        <f t="shared" si="12"/>
        <v>9</v>
      </c>
      <c r="AQ70" s="13">
        <f t="shared" si="12"/>
        <v>9</v>
      </c>
      <c r="AR70" s="13">
        <f t="shared" si="12"/>
        <v>9</v>
      </c>
      <c r="AS70" s="13">
        <f t="shared" si="12"/>
        <v>9</v>
      </c>
      <c r="AT70" s="13">
        <f t="shared" si="12"/>
        <v>9</v>
      </c>
      <c r="AU70" s="13">
        <f t="shared" si="12"/>
        <v>9</v>
      </c>
      <c r="AV70" s="13">
        <f t="shared" si="12"/>
        <v>9</v>
      </c>
      <c r="AW70" s="13">
        <f t="shared" si="12"/>
        <v>9</v>
      </c>
      <c r="AX70" s="13">
        <f t="shared" si="12"/>
        <v>9</v>
      </c>
    </row>
    <row r="71" spans="1:50" x14ac:dyDescent="0.25">
      <c r="A71" s="1" t="s">
        <v>66</v>
      </c>
      <c r="B71" s="13">
        <f t="shared" ref="B71:O71" si="13">IF(B10&gt;30,IF(B23&gt;5,IF(B10&gt;50,IF(B17&gt;4,78.25,IF(B11&gt;5,89.181818,96.666667)),IF(B19&gt;4,IF(B23&gt;9,63.333333,43.4),80.625)),IF(B13&gt;0,IF(B21&gt;2,55,36.111111),IF(B16&gt;20,48,IF(B23&gt;4,54.285714,IF(B12&gt;1,80.833333,IF(B11&gt;0,70.333333,67.555556)))))),IF(B13&gt;0,IF(B11&gt;6,51.666667,21),IF(B21&gt;1,IF(B18&gt;2,12.166667,IF(B23&gt;3,30.333333,17)),IF(B19&gt;1,16.375,IF(B22&gt;1,3.333333,4)))))</f>
        <v>4</v>
      </c>
      <c r="C71" s="13">
        <f t="shared" si="13"/>
        <v>4</v>
      </c>
      <c r="D71" s="13">
        <f t="shared" si="13"/>
        <v>4</v>
      </c>
      <c r="E71" s="13">
        <f t="shared" si="13"/>
        <v>4</v>
      </c>
      <c r="F71" s="13">
        <f t="shared" si="13"/>
        <v>4</v>
      </c>
      <c r="G71" s="13">
        <f t="shared" si="13"/>
        <v>4</v>
      </c>
      <c r="H71" s="13">
        <f t="shared" si="13"/>
        <v>4</v>
      </c>
      <c r="I71" s="13">
        <f t="shared" si="13"/>
        <v>4</v>
      </c>
      <c r="J71" s="13">
        <f t="shared" si="13"/>
        <v>4</v>
      </c>
      <c r="K71" s="13">
        <f t="shared" si="13"/>
        <v>4</v>
      </c>
      <c r="L71" s="13">
        <f t="shared" si="13"/>
        <v>4</v>
      </c>
      <c r="M71" s="13">
        <f t="shared" si="13"/>
        <v>4</v>
      </c>
      <c r="N71" s="13">
        <f t="shared" si="13"/>
        <v>4</v>
      </c>
      <c r="O71" s="13">
        <f t="shared" si="13"/>
        <v>4</v>
      </c>
      <c r="P71" s="13">
        <f t="shared" ref="P71:AX71" si="14">IF(P10&gt;30,IF(P23&gt;5,IF(P10&gt;50,IF(P17&gt;4,78.25,IF(P11&gt;5,89.181818,96.666667)),IF(P19&gt;4,IF(P23&gt;9,63.333333,43.4),80.625)),IF(P13&gt;0,IF(P21&gt;2,55,36.111111),IF(P16&gt;20,48,IF(P23&gt;4,54.285714,IF(P12&gt;1,80.833333,IF(P11&gt;0,70.333333,67.555556)))))),IF(P13&gt;0,IF(P11&gt;6,51.666667,21),IF(P21&gt;1,IF(P18&gt;2,12.166667,IF(P23&gt;3,30.333333,17)),IF(P19&gt;1,16.375,IF(P22&gt;1,3.333333,4)))))</f>
        <v>4</v>
      </c>
      <c r="Q71" s="13">
        <f t="shared" si="14"/>
        <v>4</v>
      </c>
      <c r="R71" s="13">
        <f t="shared" si="14"/>
        <v>4</v>
      </c>
      <c r="S71" s="13">
        <f t="shared" si="14"/>
        <v>4</v>
      </c>
      <c r="T71" s="13">
        <f t="shared" si="14"/>
        <v>4</v>
      </c>
      <c r="U71" s="13">
        <f t="shared" si="14"/>
        <v>4</v>
      </c>
      <c r="V71" s="13">
        <f t="shared" si="14"/>
        <v>4</v>
      </c>
      <c r="W71" s="13">
        <f t="shared" si="14"/>
        <v>4</v>
      </c>
      <c r="X71" s="13">
        <f t="shared" si="14"/>
        <v>4</v>
      </c>
      <c r="Y71" s="13">
        <f t="shared" si="14"/>
        <v>4</v>
      </c>
      <c r="Z71" s="13">
        <f t="shared" si="14"/>
        <v>4</v>
      </c>
      <c r="AA71" s="13">
        <f t="shared" si="14"/>
        <v>4</v>
      </c>
      <c r="AB71" s="13">
        <f t="shared" si="14"/>
        <v>4</v>
      </c>
      <c r="AC71" s="13">
        <f t="shared" si="14"/>
        <v>4</v>
      </c>
      <c r="AD71" s="13">
        <f t="shared" si="14"/>
        <v>4</v>
      </c>
      <c r="AE71" s="13">
        <f t="shared" si="14"/>
        <v>4</v>
      </c>
      <c r="AF71" s="13">
        <f t="shared" si="14"/>
        <v>4</v>
      </c>
      <c r="AG71" s="13">
        <f t="shared" si="14"/>
        <v>4</v>
      </c>
      <c r="AH71" s="13">
        <f t="shared" si="14"/>
        <v>4</v>
      </c>
      <c r="AI71" s="13">
        <f t="shared" si="14"/>
        <v>4</v>
      </c>
      <c r="AJ71" s="13">
        <f t="shared" si="14"/>
        <v>4</v>
      </c>
      <c r="AK71" s="13">
        <f t="shared" si="14"/>
        <v>4</v>
      </c>
      <c r="AL71" s="13">
        <f t="shared" si="14"/>
        <v>4</v>
      </c>
      <c r="AM71" s="13">
        <f t="shared" si="14"/>
        <v>4</v>
      </c>
      <c r="AN71" s="13">
        <f t="shared" si="14"/>
        <v>4</v>
      </c>
      <c r="AO71" s="13">
        <f t="shared" si="14"/>
        <v>4</v>
      </c>
      <c r="AP71" s="13">
        <f t="shared" si="14"/>
        <v>4</v>
      </c>
      <c r="AQ71" s="13">
        <f t="shared" si="14"/>
        <v>4</v>
      </c>
      <c r="AR71" s="13">
        <f t="shared" si="14"/>
        <v>4</v>
      </c>
      <c r="AS71" s="13">
        <f t="shared" si="14"/>
        <v>4</v>
      </c>
      <c r="AT71" s="13">
        <f t="shared" si="14"/>
        <v>4</v>
      </c>
      <c r="AU71" s="13">
        <f t="shared" si="14"/>
        <v>4</v>
      </c>
      <c r="AV71" s="13">
        <f t="shared" si="14"/>
        <v>4</v>
      </c>
      <c r="AW71" s="13">
        <f t="shared" si="14"/>
        <v>4</v>
      </c>
      <c r="AX71" s="13">
        <f t="shared" si="14"/>
        <v>4</v>
      </c>
    </row>
    <row r="72" spans="1:50" x14ac:dyDescent="0.25">
      <c r="A72" s="1" t="s">
        <v>67</v>
      </c>
      <c r="B72" s="13">
        <f t="shared" ref="B72:O72" si="15">IF(B10&gt;30,IF(B22&gt;4,IF(B18&gt;5,IF(B22&gt;9,IF(B11&gt;5,100,89.75),IF(B12&gt;1,IF(B12&gt;20,72.857143,IF(B11&gt;20,77.5,85)),59)),IF(B10&gt;65,80,IF(B13&gt;2,IF(B16&gt;10,51,64),IF(B16&gt;25,62.75,72)))),IF(B22&gt;2,IF(B14&gt;0,44,IF(B10&gt;85,24.6,31.428571)),IF(B11&gt;20,57,81.666667))),IF(B11&gt;3,IF(B21&gt;4,27.166667,IF(B14&gt;0,36,60)),IF(B19&gt;1,32.333333,IF(B17&gt;1,5.333333,IF(B21&gt;3,8.571429,IF(B16&gt;2,22,IF(B18&gt;0,11.833333,17)))))))</f>
        <v>17</v>
      </c>
      <c r="C72" s="13">
        <f t="shared" si="15"/>
        <v>17</v>
      </c>
      <c r="D72" s="13">
        <f t="shared" si="15"/>
        <v>17</v>
      </c>
      <c r="E72" s="13">
        <f t="shared" si="15"/>
        <v>17</v>
      </c>
      <c r="F72" s="13">
        <f t="shared" si="15"/>
        <v>17</v>
      </c>
      <c r="G72" s="13">
        <f t="shared" si="15"/>
        <v>17</v>
      </c>
      <c r="H72" s="13">
        <f t="shared" si="15"/>
        <v>17</v>
      </c>
      <c r="I72" s="13">
        <f t="shared" si="15"/>
        <v>17</v>
      </c>
      <c r="J72" s="13">
        <f t="shared" si="15"/>
        <v>17</v>
      </c>
      <c r="K72" s="13">
        <f t="shared" si="15"/>
        <v>17</v>
      </c>
      <c r="L72" s="13">
        <f t="shared" si="15"/>
        <v>17</v>
      </c>
      <c r="M72" s="13">
        <f t="shared" si="15"/>
        <v>17</v>
      </c>
      <c r="N72" s="13">
        <f t="shared" si="15"/>
        <v>17</v>
      </c>
      <c r="O72" s="13">
        <f t="shared" si="15"/>
        <v>17</v>
      </c>
      <c r="P72" s="13">
        <f t="shared" ref="P72:AX72" si="16">IF(P10&gt;30,IF(P22&gt;4,IF(P18&gt;5,IF(P22&gt;9,IF(P11&gt;5,100,89.75),IF(P12&gt;1,IF(P12&gt;20,72.857143,IF(P11&gt;20,77.5,85)),59)),IF(P10&gt;65,80,IF(P13&gt;2,IF(P16&gt;10,51,64),IF(P16&gt;25,62.75,72)))),IF(P22&gt;2,IF(P14&gt;0,44,IF(P10&gt;85,24.6,31.428571)),IF(P11&gt;20,57,81.666667))),IF(P11&gt;3,IF(P21&gt;4,27.166667,IF(P14&gt;0,36,60)),IF(P19&gt;1,32.333333,IF(P17&gt;1,5.333333,IF(P21&gt;3,8.571429,IF(P16&gt;2,22,IF(P18&gt;0,11.833333,17)))))))</f>
        <v>17</v>
      </c>
      <c r="Q72" s="13">
        <f t="shared" si="16"/>
        <v>17</v>
      </c>
      <c r="R72" s="13">
        <f t="shared" si="16"/>
        <v>17</v>
      </c>
      <c r="S72" s="13">
        <f t="shared" si="16"/>
        <v>17</v>
      </c>
      <c r="T72" s="13">
        <f t="shared" si="16"/>
        <v>17</v>
      </c>
      <c r="U72" s="13">
        <f t="shared" si="16"/>
        <v>17</v>
      </c>
      <c r="V72" s="13">
        <f t="shared" si="16"/>
        <v>17</v>
      </c>
      <c r="W72" s="13">
        <f t="shared" si="16"/>
        <v>17</v>
      </c>
      <c r="X72" s="13">
        <f t="shared" si="16"/>
        <v>17</v>
      </c>
      <c r="Y72" s="13">
        <f t="shared" si="16"/>
        <v>17</v>
      </c>
      <c r="Z72" s="13">
        <f t="shared" si="16"/>
        <v>17</v>
      </c>
      <c r="AA72" s="13">
        <f t="shared" si="16"/>
        <v>17</v>
      </c>
      <c r="AB72" s="13">
        <f t="shared" si="16"/>
        <v>17</v>
      </c>
      <c r="AC72" s="13">
        <f t="shared" si="16"/>
        <v>17</v>
      </c>
      <c r="AD72" s="13">
        <f t="shared" si="16"/>
        <v>17</v>
      </c>
      <c r="AE72" s="13">
        <f t="shared" si="16"/>
        <v>17</v>
      </c>
      <c r="AF72" s="13">
        <f t="shared" si="16"/>
        <v>17</v>
      </c>
      <c r="AG72" s="13">
        <f t="shared" si="16"/>
        <v>17</v>
      </c>
      <c r="AH72" s="13">
        <f t="shared" si="16"/>
        <v>17</v>
      </c>
      <c r="AI72" s="13">
        <f t="shared" si="16"/>
        <v>17</v>
      </c>
      <c r="AJ72" s="13">
        <f t="shared" si="16"/>
        <v>17</v>
      </c>
      <c r="AK72" s="13">
        <f t="shared" si="16"/>
        <v>17</v>
      </c>
      <c r="AL72" s="13">
        <f t="shared" si="16"/>
        <v>17</v>
      </c>
      <c r="AM72" s="13">
        <f t="shared" si="16"/>
        <v>17</v>
      </c>
      <c r="AN72" s="13">
        <f t="shared" si="16"/>
        <v>17</v>
      </c>
      <c r="AO72" s="13">
        <f t="shared" si="16"/>
        <v>17</v>
      </c>
      <c r="AP72" s="13">
        <f t="shared" si="16"/>
        <v>17</v>
      </c>
      <c r="AQ72" s="13">
        <f t="shared" si="16"/>
        <v>17</v>
      </c>
      <c r="AR72" s="13">
        <f t="shared" si="16"/>
        <v>17</v>
      </c>
      <c r="AS72" s="13">
        <f t="shared" si="16"/>
        <v>17</v>
      </c>
      <c r="AT72" s="13">
        <f t="shared" si="16"/>
        <v>17</v>
      </c>
      <c r="AU72" s="13">
        <f t="shared" si="16"/>
        <v>17</v>
      </c>
      <c r="AV72" s="13">
        <f t="shared" si="16"/>
        <v>17</v>
      </c>
      <c r="AW72" s="13">
        <f t="shared" si="16"/>
        <v>17</v>
      </c>
      <c r="AX72" s="13">
        <f t="shared" si="16"/>
        <v>17</v>
      </c>
    </row>
    <row r="73" spans="1:50" x14ac:dyDescent="0.25">
      <c r="A73" s="1" t="s">
        <v>68</v>
      </c>
      <c r="B73" s="13">
        <f t="shared" ref="B73:O73" si="17">IF(B10&gt;30,IF(B12&gt;0,IF(B10&gt;70,IF(B11&gt;5,IF(B11&gt;10,90,86.666667),100),IF(B23&gt;5,IF(B16&gt;15,IF(B12&gt;1,72.2,82),IF(B13&gt;0,94.4,87.285714)),IF(B23&gt;2,IF(B20&gt;4,69.375,58.2),80))),IF(B16&gt;20,76.875,IF(B17&gt;1,IF(B13&gt;2,43.625,IF(B13&gt;0,58,67.625)),27.333333))),IF(B20&gt;4,52.777778,IF(B11&gt;9,IF(B11&gt;15,34,33),IF(B22&gt;4,20.571429,IF(B10&gt;3,IF(B11&gt;2,IF(B11&gt;7,10,6.8),IF(B12&gt;0,15,10.6)),2.285714)))))</f>
        <v>2.285714</v>
      </c>
      <c r="C73" s="13">
        <f t="shared" si="17"/>
        <v>2.285714</v>
      </c>
      <c r="D73" s="13">
        <f t="shared" si="17"/>
        <v>2.285714</v>
      </c>
      <c r="E73" s="13">
        <f t="shared" si="17"/>
        <v>2.285714</v>
      </c>
      <c r="F73" s="13">
        <f t="shared" si="17"/>
        <v>2.285714</v>
      </c>
      <c r="G73" s="13">
        <f t="shared" si="17"/>
        <v>2.285714</v>
      </c>
      <c r="H73" s="13">
        <f t="shared" si="17"/>
        <v>2.285714</v>
      </c>
      <c r="I73" s="13">
        <f t="shared" si="17"/>
        <v>2.285714</v>
      </c>
      <c r="J73" s="13">
        <f t="shared" si="17"/>
        <v>2.285714</v>
      </c>
      <c r="K73" s="13">
        <f t="shared" si="17"/>
        <v>2.285714</v>
      </c>
      <c r="L73" s="13">
        <f t="shared" si="17"/>
        <v>2.285714</v>
      </c>
      <c r="M73" s="13">
        <f t="shared" si="17"/>
        <v>2.285714</v>
      </c>
      <c r="N73" s="13">
        <f t="shared" si="17"/>
        <v>2.285714</v>
      </c>
      <c r="O73" s="13">
        <f t="shared" si="17"/>
        <v>2.285714</v>
      </c>
      <c r="P73" s="13">
        <f t="shared" ref="P73:AX73" si="18">IF(P10&gt;30,IF(P12&gt;0,IF(P10&gt;70,IF(P11&gt;5,IF(P11&gt;10,90,86.666667),100),IF(P23&gt;5,IF(P16&gt;15,IF(P12&gt;1,72.2,82),IF(P13&gt;0,94.4,87.285714)),IF(P23&gt;2,IF(P20&gt;4,69.375,58.2),80))),IF(P16&gt;20,76.875,IF(P17&gt;1,IF(P13&gt;2,43.625,IF(P13&gt;0,58,67.625)),27.333333))),IF(P20&gt;4,52.777778,IF(P11&gt;9,IF(P11&gt;15,34,33),IF(P22&gt;4,20.571429,IF(P10&gt;3,IF(P11&gt;2,IF(P11&gt;7,10,6.8),IF(P12&gt;0,15,10.6)),2.285714)))))</f>
        <v>2.285714</v>
      </c>
      <c r="Q73" s="13">
        <f t="shared" si="18"/>
        <v>2.285714</v>
      </c>
      <c r="R73" s="13">
        <f t="shared" si="18"/>
        <v>2.285714</v>
      </c>
      <c r="S73" s="13">
        <f t="shared" si="18"/>
        <v>2.285714</v>
      </c>
      <c r="T73" s="13">
        <f t="shared" si="18"/>
        <v>2.285714</v>
      </c>
      <c r="U73" s="13">
        <f t="shared" si="18"/>
        <v>2.285714</v>
      </c>
      <c r="V73" s="13">
        <f t="shared" si="18"/>
        <v>2.285714</v>
      </c>
      <c r="W73" s="13">
        <f t="shared" si="18"/>
        <v>2.285714</v>
      </c>
      <c r="X73" s="13">
        <f t="shared" si="18"/>
        <v>2.285714</v>
      </c>
      <c r="Y73" s="13">
        <f t="shared" si="18"/>
        <v>2.285714</v>
      </c>
      <c r="Z73" s="13">
        <f t="shared" si="18"/>
        <v>2.285714</v>
      </c>
      <c r="AA73" s="13">
        <f t="shared" si="18"/>
        <v>2.285714</v>
      </c>
      <c r="AB73" s="13">
        <f t="shared" si="18"/>
        <v>2.285714</v>
      </c>
      <c r="AC73" s="13">
        <f t="shared" si="18"/>
        <v>2.285714</v>
      </c>
      <c r="AD73" s="13">
        <f t="shared" si="18"/>
        <v>2.285714</v>
      </c>
      <c r="AE73" s="13">
        <f t="shared" si="18"/>
        <v>2.285714</v>
      </c>
      <c r="AF73" s="13">
        <f t="shared" si="18"/>
        <v>2.285714</v>
      </c>
      <c r="AG73" s="13">
        <f t="shared" si="18"/>
        <v>2.285714</v>
      </c>
      <c r="AH73" s="13">
        <f t="shared" si="18"/>
        <v>2.285714</v>
      </c>
      <c r="AI73" s="13">
        <f t="shared" si="18"/>
        <v>2.285714</v>
      </c>
      <c r="AJ73" s="13">
        <f t="shared" si="18"/>
        <v>2.285714</v>
      </c>
      <c r="AK73" s="13">
        <f t="shared" si="18"/>
        <v>2.285714</v>
      </c>
      <c r="AL73" s="13">
        <f t="shared" si="18"/>
        <v>2.285714</v>
      </c>
      <c r="AM73" s="13">
        <f t="shared" si="18"/>
        <v>2.285714</v>
      </c>
      <c r="AN73" s="13">
        <f t="shared" si="18"/>
        <v>2.285714</v>
      </c>
      <c r="AO73" s="13">
        <f t="shared" si="18"/>
        <v>2.285714</v>
      </c>
      <c r="AP73" s="13">
        <f t="shared" si="18"/>
        <v>2.285714</v>
      </c>
      <c r="AQ73" s="13">
        <f t="shared" si="18"/>
        <v>2.285714</v>
      </c>
      <c r="AR73" s="13">
        <f t="shared" si="18"/>
        <v>2.285714</v>
      </c>
      <c r="AS73" s="13">
        <f t="shared" si="18"/>
        <v>2.285714</v>
      </c>
      <c r="AT73" s="13">
        <f t="shared" si="18"/>
        <v>2.285714</v>
      </c>
      <c r="AU73" s="13">
        <f t="shared" si="18"/>
        <v>2.285714</v>
      </c>
      <c r="AV73" s="13">
        <f t="shared" si="18"/>
        <v>2.285714</v>
      </c>
      <c r="AW73" s="13">
        <f t="shared" si="18"/>
        <v>2.285714</v>
      </c>
      <c r="AX73" s="13">
        <f t="shared" si="18"/>
        <v>2.285714</v>
      </c>
    </row>
    <row r="74" spans="1:50" x14ac:dyDescent="0.25">
      <c r="A74" s="1" t="s">
        <v>69</v>
      </c>
      <c r="B74" s="13">
        <f t="shared" ref="B74:O74" si="19">IF(B10&gt;40,IF(B11&gt;2,IF(B23&gt;3,IF(B16&gt;10,IF(B11&gt;15,73.75,IF(B14&gt;1,84,90)),98.571429),IF(B11&gt;15,IF(B11&gt;20,69.222222,65),55)),IF(B12&gt;0,IF(B11&gt;0,57,66.666667),IF(B13&gt;0,26,39.888889))),IF(B16&gt;3,IF(B10&gt;25,63.333333,IF(B17&gt;2,43.888889,IF(B12&gt;2,34.375,22.714286))),IF(B11&gt;3,IF(B20&gt;0,IF(B11&gt;10,22,24.4),31.833333),IF(B19&gt;0,IF(B21&gt;1,9.166667,17),3))))</f>
        <v>3</v>
      </c>
      <c r="C74" s="13">
        <f t="shared" si="19"/>
        <v>3</v>
      </c>
      <c r="D74" s="13">
        <f t="shared" si="19"/>
        <v>3</v>
      </c>
      <c r="E74" s="13">
        <f t="shared" si="19"/>
        <v>3</v>
      </c>
      <c r="F74" s="13">
        <f t="shared" si="19"/>
        <v>3</v>
      </c>
      <c r="G74" s="13">
        <f t="shared" si="19"/>
        <v>3</v>
      </c>
      <c r="H74" s="13">
        <f t="shared" si="19"/>
        <v>3</v>
      </c>
      <c r="I74" s="13">
        <f t="shared" si="19"/>
        <v>3</v>
      </c>
      <c r="J74" s="13">
        <f t="shared" si="19"/>
        <v>3</v>
      </c>
      <c r="K74" s="13">
        <f t="shared" si="19"/>
        <v>3</v>
      </c>
      <c r="L74" s="13">
        <f t="shared" si="19"/>
        <v>3</v>
      </c>
      <c r="M74" s="13">
        <f t="shared" si="19"/>
        <v>3</v>
      </c>
      <c r="N74" s="13">
        <f t="shared" si="19"/>
        <v>3</v>
      </c>
      <c r="O74" s="13">
        <f t="shared" si="19"/>
        <v>3</v>
      </c>
      <c r="P74" s="13">
        <f t="shared" ref="P74:AX74" si="20">IF(P10&gt;40,IF(P11&gt;2,IF(P23&gt;3,IF(P16&gt;10,IF(P11&gt;15,73.75,IF(P14&gt;1,84,90)),98.571429),IF(P11&gt;15,IF(P11&gt;20,69.222222,65),55)),IF(P12&gt;0,IF(P11&gt;0,57,66.666667),IF(P13&gt;0,26,39.888889))),IF(P16&gt;3,IF(P10&gt;25,63.333333,IF(P17&gt;2,43.888889,IF(P12&gt;2,34.375,22.714286))),IF(P11&gt;3,IF(P20&gt;0,IF(P11&gt;10,22,24.4),31.833333),IF(P19&gt;0,IF(P21&gt;1,9.166667,17),3))))</f>
        <v>3</v>
      </c>
      <c r="Q74" s="13">
        <f t="shared" si="20"/>
        <v>3</v>
      </c>
      <c r="R74" s="13">
        <f t="shared" si="20"/>
        <v>3</v>
      </c>
      <c r="S74" s="13">
        <f t="shared" si="20"/>
        <v>3</v>
      </c>
      <c r="T74" s="13">
        <f t="shared" si="20"/>
        <v>3</v>
      </c>
      <c r="U74" s="13">
        <f t="shared" si="20"/>
        <v>3</v>
      </c>
      <c r="V74" s="13">
        <f t="shared" si="20"/>
        <v>3</v>
      </c>
      <c r="W74" s="13">
        <f t="shared" si="20"/>
        <v>3</v>
      </c>
      <c r="X74" s="13">
        <f t="shared" si="20"/>
        <v>3</v>
      </c>
      <c r="Y74" s="13">
        <f t="shared" si="20"/>
        <v>3</v>
      </c>
      <c r="Z74" s="13">
        <f t="shared" si="20"/>
        <v>3</v>
      </c>
      <c r="AA74" s="13">
        <f t="shared" si="20"/>
        <v>3</v>
      </c>
      <c r="AB74" s="13">
        <f t="shared" si="20"/>
        <v>3</v>
      </c>
      <c r="AC74" s="13">
        <f t="shared" si="20"/>
        <v>3</v>
      </c>
      <c r="AD74" s="13">
        <f t="shared" si="20"/>
        <v>3</v>
      </c>
      <c r="AE74" s="13">
        <f t="shared" si="20"/>
        <v>3</v>
      </c>
      <c r="AF74" s="13">
        <f t="shared" si="20"/>
        <v>3</v>
      </c>
      <c r="AG74" s="13">
        <f t="shared" si="20"/>
        <v>3</v>
      </c>
      <c r="AH74" s="13">
        <f t="shared" si="20"/>
        <v>3</v>
      </c>
      <c r="AI74" s="13">
        <f t="shared" si="20"/>
        <v>3</v>
      </c>
      <c r="AJ74" s="13">
        <f t="shared" si="20"/>
        <v>3</v>
      </c>
      <c r="AK74" s="13">
        <f t="shared" si="20"/>
        <v>3</v>
      </c>
      <c r="AL74" s="13">
        <f t="shared" si="20"/>
        <v>3</v>
      </c>
      <c r="AM74" s="13">
        <f t="shared" si="20"/>
        <v>3</v>
      </c>
      <c r="AN74" s="13">
        <f t="shared" si="20"/>
        <v>3</v>
      </c>
      <c r="AO74" s="13">
        <f t="shared" si="20"/>
        <v>3</v>
      </c>
      <c r="AP74" s="13">
        <f t="shared" si="20"/>
        <v>3</v>
      </c>
      <c r="AQ74" s="13">
        <f t="shared" si="20"/>
        <v>3</v>
      </c>
      <c r="AR74" s="13">
        <f t="shared" si="20"/>
        <v>3</v>
      </c>
      <c r="AS74" s="13">
        <f t="shared" si="20"/>
        <v>3</v>
      </c>
      <c r="AT74" s="13">
        <f t="shared" si="20"/>
        <v>3</v>
      </c>
      <c r="AU74" s="13">
        <f t="shared" si="20"/>
        <v>3</v>
      </c>
      <c r="AV74" s="13">
        <f t="shared" si="20"/>
        <v>3</v>
      </c>
      <c r="AW74" s="13">
        <f t="shared" si="20"/>
        <v>3</v>
      </c>
      <c r="AX74" s="13">
        <f t="shared" si="20"/>
        <v>3</v>
      </c>
    </row>
    <row r="75" spans="1:50" x14ac:dyDescent="0.25">
      <c r="A75" s="1" t="s">
        <v>70</v>
      </c>
      <c r="B75" s="13">
        <f t="shared" ref="B75:O75" si="21">IF(B10&gt;15,IF(B12&gt;0,IF(B18&gt;10,IF(B14&gt;0,IF(B16&gt;20,90.714286,95.2),75.6),IF(B23&gt;1,IF(B12&gt;6,IF(B14&gt;0,82.5,71.666667),IF(B19&gt;20,84,IF(B11&gt;15,IF(B11&gt;20,62.636364,70),IF(B16&gt;5,IF(B11&gt;5,65.2,54.6),42.625)))),29)),IF(B25&gt;0,IF(B13&gt;1,49.285714,77.444444),IF(B16&gt;1,IF(B23&gt;4,30.777778,53.571429),IF(B18&gt;0,24.4,8.285714)))),IF(B11&gt;1,IF(B23&gt;3,14.75,23),IF(B22&gt;1,5,0.666667)))</f>
        <v>0.66666700000000001</v>
      </c>
      <c r="C75" s="13">
        <f t="shared" si="21"/>
        <v>0.66666700000000001</v>
      </c>
      <c r="D75" s="13">
        <f t="shared" si="21"/>
        <v>0.66666700000000001</v>
      </c>
      <c r="E75" s="13">
        <f t="shared" si="21"/>
        <v>0.66666700000000001</v>
      </c>
      <c r="F75" s="13">
        <f t="shared" si="21"/>
        <v>0.66666700000000001</v>
      </c>
      <c r="G75" s="13">
        <f t="shared" si="21"/>
        <v>0.66666700000000001</v>
      </c>
      <c r="H75" s="13">
        <f t="shared" si="21"/>
        <v>0.66666700000000001</v>
      </c>
      <c r="I75" s="13">
        <f t="shared" si="21"/>
        <v>0.66666700000000001</v>
      </c>
      <c r="J75" s="13">
        <f t="shared" si="21"/>
        <v>0.66666700000000001</v>
      </c>
      <c r="K75" s="13">
        <f t="shared" si="21"/>
        <v>0.66666700000000001</v>
      </c>
      <c r="L75" s="13">
        <f t="shared" si="21"/>
        <v>0.66666700000000001</v>
      </c>
      <c r="M75" s="13">
        <f t="shared" si="21"/>
        <v>0.66666700000000001</v>
      </c>
      <c r="N75" s="13">
        <f t="shared" si="21"/>
        <v>0.66666700000000001</v>
      </c>
      <c r="O75" s="13">
        <f t="shared" si="21"/>
        <v>0.66666700000000001</v>
      </c>
      <c r="P75" s="13">
        <f t="shared" ref="P75:AX75" si="22">IF(P10&gt;15,IF(P12&gt;0,IF(P18&gt;10,IF(P14&gt;0,IF(P16&gt;20,90.714286,95.2),75.6),IF(P23&gt;1,IF(P12&gt;6,IF(P14&gt;0,82.5,71.666667),IF(P19&gt;20,84,IF(P11&gt;15,IF(P11&gt;20,62.636364,70),IF(P16&gt;5,IF(P11&gt;5,65.2,54.6),42.625)))),29)),IF(P25&gt;0,IF(P13&gt;1,49.285714,77.444444),IF(P16&gt;1,IF(P23&gt;4,30.777778,53.571429),IF(P18&gt;0,24.4,8.285714)))),IF(P11&gt;1,IF(P23&gt;3,14.75,23),IF(P22&gt;1,5,0.666667)))</f>
        <v>0.66666700000000001</v>
      </c>
      <c r="Q75" s="13">
        <f t="shared" si="22"/>
        <v>0.66666700000000001</v>
      </c>
      <c r="R75" s="13">
        <f t="shared" si="22"/>
        <v>0.66666700000000001</v>
      </c>
      <c r="S75" s="13">
        <f t="shared" si="22"/>
        <v>0.66666700000000001</v>
      </c>
      <c r="T75" s="13">
        <f t="shared" si="22"/>
        <v>0.66666700000000001</v>
      </c>
      <c r="U75" s="13">
        <f t="shared" si="22"/>
        <v>0.66666700000000001</v>
      </c>
      <c r="V75" s="13">
        <f t="shared" si="22"/>
        <v>0.66666700000000001</v>
      </c>
      <c r="W75" s="13">
        <f t="shared" si="22"/>
        <v>0.66666700000000001</v>
      </c>
      <c r="X75" s="13">
        <f t="shared" si="22"/>
        <v>0.66666700000000001</v>
      </c>
      <c r="Y75" s="13">
        <f t="shared" si="22"/>
        <v>0.66666700000000001</v>
      </c>
      <c r="Z75" s="13">
        <f t="shared" si="22"/>
        <v>0.66666700000000001</v>
      </c>
      <c r="AA75" s="13">
        <f t="shared" si="22"/>
        <v>0.66666700000000001</v>
      </c>
      <c r="AB75" s="13">
        <f t="shared" si="22"/>
        <v>0.66666700000000001</v>
      </c>
      <c r="AC75" s="13">
        <f t="shared" si="22"/>
        <v>0.66666700000000001</v>
      </c>
      <c r="AD75" s="13">
        <f t="shared" si="22"/>
        <v>0.66666700000000001</v>
      </c>
      <c r="AE75" s="13">
        <f t="shared" si="22"/>
        <v>0.66666700000000001</v>
      </c>
      <c r="AF75" s="13">
        <f t="shared" si="22"/>
        <v>0.66666700000000001</v>
      </c>
      <c r="AG75" s="13">
        <f t="shared" si="22"/>
        <v>0.66666700000000001</v>
      </c>
      <c r="AH75" s="13">
        <f t="shared" si="22"/>
        <v>0.66666700000000001</v>
      </c>
      <c r="AI75" s="13">
        <f t="shared" si="22"/>
        <v>0.66666700000000001</v>
      </c>
      <c r="AJ75" s="13">
        <f t="shared" si="22"/>
        <v>0.66666700000000001</v>
      </c>
      <c r="AK75" s="13">
        <f t="shared" si="22"/>
        <v>0.66666700000000001</v>
      </c>
      <c r="AL75" s="13">
        <f t="shared" si="22"/>
        <v>0.66666700000000001</v>
      </c>
      <c r="AM75" s="13">
        <f t="shared" si="22"/>
        <v>0.66666700000000001</v>
      </c>
      <c r="AN75" s="13">
        <f t="shared" si="22"/>
        <v>0.66666700000000001</v>
      </c>
      <c r="AO75" s="13">
        <f t="shared" si="22"/>
        <v>0.66666700000000001</v>
      </c>
      <c r="AP75" s="13">
        <f t="shared" si="22"/>
        <v>0.66666700000000001</v>
      </c>
      <c r="AQ75" s="13">
        <f t="shared" si="22"/>
        <v>0.66666700000000001</v>
      </c>
      <c r="AR75" s="13">
        <f t="shared" si="22"/>
        <v>0.66666700000000001</v>
      </c>
      <c r="AS75" s="13">
        <f t="shared" si="22"/>
        <v>0.66666700000000001</v>
      </c>
      <c r="AT75" s="13">
        <f t="shared" si="22"/>
        <v>0.66666700000000001</v>
      </c>
      <c r="AU75" s="13">
        <f t="shared" si="22"/>
        <v>0.66666700000000001</v>
      </c>
      <c r="AV75" s="13">
        <f t="shared" si="22"/>
        <v>0.66666700000000001</v>
      </c>
      <c r="AW75" s="13">
        <f t="shared" si="22"/>
        <v>0.66666700000000001</v>
      </c>
      <c r="AX75" s="13">
        <f t="shared" si="22"/>
        <v>0.66666700000000001</v>
      </c>
    </row>
    <row r="76" spans="1:50" x14ac:dyDescent="0.25">
      <c r="A76" s="1" t="s">
        <v>71</v>
      </c>
      <c r="B76" s="13">
        <f t="shared" ref="B76:O76" si="23">IF(B10&gt;10,IF(B18&gt;9,IF(B10&gt;60,IF(B16&gt;15,IF(B17&gt;1,98.333333,IF(B11&gt;10,82.4,94)),75.4),IF(B22&gt;8,77.2,48.375)),IF(B10&gt;35,IF(B17&gt;5,IF(B17&gt;15,IF(B20&gt;4,45,65.428571),30),IF(B25&gt;1,77.857143,IF(B14&gt;1,51.428571,IF(B14&gt;0,IF(B16&gt;20,66.166667,70),62.6)))),IF(B25&gt;0,IF(B25&gt;1,35.4,24.833333),IF(B23&gt;2,IF(B19&gt;5,49.666667,59.166667),36.571429)))),IF(B10&gt;4,IF(B22&gt;4,IF(B20&gt;1,7,9.75),19.222222),5.375))</f>
        <v>5.375</v>
      </c>
      <c r="C76" s="13">
        <f t="shared" si="23"/>
        <v>5.375</v>
      </c>
      <c r="D76" s="13">
        <f t="shared" si="23"/>
        <v>5.375</v>
      </c>
      <c r="E76" s="13">
        <f t="shared" si="23"/>
        <v>5.375</v>
      </c>
      <c r="F76" s="13">
        <f t="shared" si="23"/>
        <v>5.375</v>
      </c>
      <c r="G76" s="13">
        <f t="shared" si="23"/>
        <v>5.375</v>
      </c>
      <c r="H76" s="13">
        <f t="shared" si="23"/>
        <v>5.375</v>
      </c>
      <c r="I76" s="13">
        <f t="shared" si="23"/>
        <v>5.375</v>
      </c>
      <c r="J76" s="13">
        <f t="shared" si="23"/>
        <v>5.375</v>
      </c>
      <c r="K76" s="13">
        <f t="shared" si="23"/>
        <v>5.375</v>
      </c>
      <c r="L76" s="13">
        <f t="shared" si="23"/>
        <v>5.375</v>
      </c>
      <c r="M76" s="13">
        <f t="shared" si="23"/>
        <v>5.375</v>
      </c>
      <c r="N76" s="13">
        <f t="shared" si="23"/>
        <v>5.375</v>
      </c>
      <c r="O76" s="13">
        <f t="shared" si="23"/>
        <v>5.375</v>
      </c>
      <c r="P76" s="13">
        <f t="shared" ref="P76:AX76" si="24">IF(P10&gt;10,IF(P18&gt;9,IF(P10&gt;60,IF(P16&gt;15,IF(P17&gt;1,98.333333,IF(P11&gt;10,82.4,94)),75.4),IF(P22&gt;8,77.2,48.375)),IF(P10&gt;35,IF(P17&gt;5,IF(P17&gt;15,IF(P20&gt;4,45,65.428571),30),IF(P25&gt;1,77.857143,IF(P14&gt;1,51.428571,IF(P14&gt;0,IF(P16&gt;20,66.166667,70),62.6)))),IF(P25&gt;0,IF(P25&gt;1,35.4,24.833333),IF(P23&gt;2,IF(P19&gt;5,49.666667,59.166667),36.571429)))),IF(P10&gt;4,IF(P22&gt;4,IF(P20&gt;1,7,9.75),19.222222),5.375))</f>
        <v>5.375</v>
      </c>
      <c r="Q76" s="13">
        <f t="shared" si="24"/>
        <v>5.375</v>
      </c>
      <c r="R76" s="13">
        <f t="shared" si="24"/>
        <v>5.375</v>
      </c>
      <c r="S76" s="13">
        <f t="shared" si="24"/>
        <v>5.375</v>
      </c>
      <c r="T76" s="13">
        <f t="shared" si="24"/>
        <v>5.375</v>
      </c>
      <c r="U76" s="13">
        <f t="shared" si="24"/>
        <v>5.375</v>
      </c>
      <c r="V76" s="13">
        <f t="shared" si="24"/>
        <v>5.375</v>
      </c>
      <c r="W76" s="13">
        <f t="shared" si="24"/>
        <v>5.375</v>
      </c>
      <c r="X76" s="13">
        <f t="shared" si="24"/>
        <v>5.375</v>
      </c>
      <c r="Y76" s="13">
        <f t="shared" si="24"/>
        <v>5.375</v>
      </c>
      <c r="Z76" s="13">
        <f t="shared" si="24"/>
        <v>5.375</v>
      </c>
      <c r="AA76" s="13">
        <f t="shared" si="24"/>
        <v>5.375</v>
      </c>
      <c r="AB76" s="13">
        <f t="shared" si="24"/>
        <v>5.375</v>
      </c>
      <c r="AC76" s="13">
        <f t="shared" si="24"/>
        <v>5.375</v>
      </c>
      <c r="AD76" s="13">
        <f t="shared" si="24"/>
        <v>5.375</v>
      </c>
      <c r="AE76" s="13">
        <f t="shared" si="24"/>
        <v>5.375</v>
      </c>
      <c r="AF76" s="13">
        <f t="shared" si="24"/>
        <v>5.375</v>
      </c>
      <c r="AG76" s="13">
        <f t="shared" si="24"/>
        <v>5.375</v>
      </c>
      <c r="AH76" s="13">
        <f t="shared" si="24"/>
        <v>5.375</v>
      </c>
      <c r="AI76" s="13">
        <f t="shared" si="24"/>
        <v>5.375</v>
      </c>
      <c r="AJ76" s="13">
        <f t="shared" si="24"/>
        <v>5.375</v>
      </c>
      <c r="AK76" s="13">
        <f t="shared" si="24"/>
        <v>5.375</v>
      </c>
      <c r="AL76" s="13">
        <f t="shared" si="24"/>
        <v>5.375</v>
      </c>
      <c r="AM76" s="13">
        <f t="shared" si="24"/>
        <v>5.375</v>
      </c>
      <c r="AN76" s="13">
        <f t="shared" si="24"/>
        <v>5.375</v>
      </c>
      <c r="AO76" s="13">
        <f t="shared" si="24"/>
        <v>5.375</v>
      </c>
      <c r="AP76" s="13">
        <f t="shared" si="24"/>
        <v>5.375</v>
      </c>
      <c r="AQ76" s="13">
        <f t="shared" si="24"/>
        <v>5.375</v>
      </c>
      <c r="AR76" s="13">
        <f t="shared" si="24"/>
        <v>5.375</v>
      </c>
      <c r="AS76" s="13">
        <f t="shared" si="24"/>
        <v>5.375</v>
      </c>
      <c r="AT76" s="13">
        <f t="shared" si="24"/>
        <v>5.375</v>
      </c>
      <c r="AU76" s="13">
        <f t="shared" si="24"/>
        <v>5.375</v>
      </c>
      <c r="AV76" s="13">
        <f t="shared" si="24"/>
        <v>5.375</v>
      </c>
      <c r="AW76" s="13">
        <f t="shared" si="24"/>
        <v>5.375</v>
      </c>
      <c r="AX76" s="13">
        <f t="shared" si="24"/>
        <v>5.375</v>
      </c>
    </row>
    <row r="77" spans="1:50" x14ac:dyDescent="0.25">
      <c r="A77" s="1" t="s">
        <v>72</v>
      </c>
      <c r="B77" s="13">
        <f t="shared" ref="B77:O77" si="25">IF(B10&gt;30,IF(B16&gt;1,IF(B18&gt;10,IF(B20&gt;5,IF(B11&gt;15,95.4,96.666667),IF(B23&gt;5,IF(B11&gt;18,84.571429,82.571429),75)),IF(B25&gt;0,IF(B11&gt;5,IF(B18&gt;3,IF(B12&gt;0,73,60.625),IF(B14&gt;0,88.571429,68.5)),IF(B11&gt;1,90.8,89.6)),IF(B17&gt;0,66.125,52.714286))),IF(B11&gt;0,55.272727,18)),IF(B23&gt;4,IF(B11&gt;6,45.888889,25.833333),IF(B22&gt;4,IF(B12&gt;1,35.2,19.6),IF(B10&gt;5,IF(B11&gt;1,11.444444,15.166667),1.5))))</f>
        <v>1.5</v>
      </c>
      <c r="C77" s="13">
        <f t="shared" si="25"/>
        <v>1.5</v>
      </c>
      <c r="D77" s="13">
        <f t="shared" si="25"/>
        <v>1.5</v>
      </c>
      <c r="E77" s="13">
        <f t="shared" si="25"/>
        <v>1.5</v>
      </c>
      <c r="F77" s="13">
        <f t="shared" si="25"/>
        <v>1.5</v>
      </c>
      <c r="G77" s="13">
        <f t="shared" si="25"/>
        <v>1.5</v>
      </c>
      <c r="H77" s="13">
        <f t="shared" si="25"/>
        <v>1.5</v>
      </c>
      <c r="I77" s="13">
        <f t="shared" si="25"/>
        <v>1.5</v>
      </c>
      <c r="J77" s="13">
        <f t="shared" si="25"/>
        <v>1.5</v>
      </c>
      <c r="K77" s="13">
        <f t="shared" si="25"/>
        <v>1.5</v>
      </c>
      <c r="L77" s="13">
        <f t="shared" si="25"/>
        <v>1.5</v>
      </c>
      <c r="M77" s="13">
        <f t="shared" si="25"/>
        <v>1.5</v>
      </c>
      <c r="N77" s="13">
        <f t="shared" si="25"/>
        <v>1.5</v>
      </c>
      <c r="O77" s="13">
        <f t="shared" si="25"/>
        <v>1.5</v>
      </c>
      <c r="P77" s="13">
        <f t="shared" ref="P77:AX77" si="26">IF(P10&gt;30,IF(P16&gt;1,IF(P18&gt;10,IF(P20&gt;5,IF(P11&gt;15,95.4,96.666667),IF(P23&gt;5,IF(P11&gt;18,84.571429,82.571429),75)),IF(P25&gt;0,IF(P11&gt;5,IF(P18&gt;3,IF(P12&gt;0,73,60.625),IF(P14&gt;0,88.571429,68.5)),IF(P11&gt;1,90.8,89.6)),IF(P17&gt;0,66.125,52.714286))),IF(P11&gt;0,55.272727,18)),IF(P23&gt;4,IF(P11&gt;6,45.888889,25.833333),IF(P22&gt;4,IF(P12&gt;1,35.2,19.6),IF(P10&gt;5,IF(P11&gt;1,11.444444,15.166667),1.5))))</f>
        <v>1.5</v>
      </c>
      <c r="Q77" s="13">
        <f t="shared" si="26"/>
        <v>1.5</v>
      </c>
      <c r="R77" s="13">
        <f t="shared" si="26"/>
        <v>1.5</v>
      </c>
      <c r="S77" s="13">
        <f t="shared" si="26"/>
        <v>1.5</v>
      </c>
      <c r="T77" s="13">
        <f t="shared" si="26"/>
        <v>1.5</v>
      </c>
      <c r="U77" s="13">
        <f t="shared" si="26"/>
        <v>1.5</v>
      </c>
      <c r="V77" s="13">
        <f t="shared" si="26"/>
        <v>1.5</v>
      </c>
      <c r="W77" s="13">
        <f t="shared" si="26"/>
        <v>1.5</v>
      </c>
      <c r="X77" s="13">
        <f t="shared" si="26"/>
        <v>1.5</v>
      </c>
      <c r="Y77" s="13">
        <f t="shared" si="26"/>
        <v>1.5</v>
      </c>
      <c r="Z77" s="13">
        <f t="shared" si="26"/>
        <v>1.5</v>
      </c>
      <c r="AA77" s="13">
        <f t="shared" si="26"/>
        <v>1.5</v>
      </c>
      <c r="AB77" s="13">
        <f t="shared" si="26"/>
        <v>1.5</v>
      </c>
      <c r="AC77" s="13">
        <f t="shared" si="26"/>
        <v>1.5</v>
      </c>
      <c r="AD77" s="13">
        <f t="shared" si="26"/>
        <v>1.5</v>
      </c>
      <c r="AE77" s="13">
        <f t="shared" si="26"/>
        <v>1.5</v>
      </c>
      <c r="AF77" s="13">
        <f t="shared" si="26"/>
        <v>1.5</v>
      </c>
      <c r="AG77" s="13">
        <f t="shared" si="26"/>
        <v>1.5</v>
      </c>
      <c r="AH77" s="13">
        <f t="shared" si="26"/>
        <v>1.5</v>
      </c>
      <c r="AI77" s="13">
        <f t="shared" si="26"/>
        <v>1.5</v>
      </c>
      <c r="AJ77" s="13">
        <f t="shared" si="26"/>
        <v>1.5</v>
      </c>
      <c r="AK77" s="13">
        <f t="shared" si="26"/>
        <v>1.5</v>
      </c>
      <c r="AL77" s="13">
        <f t="shared" si="26"/>
        <v>1.5</v>
      </c>
      <c r="AM77" s="13">
        <f t="shared" si="26"/>
        <v>1.5</v>
      </c>
      <c r="AN77" s="13">
        <f t="shared" si="26"/>
        <v>1.5</v>
      </c>
      <c r="AO77" s="13">
        <f t="shared" si="26"/>
        <v>1.5</v>
      </c>
      <c r="AP77" s="13">
        <f t="shared" si="26"/>
        <v>1.5</v>
      </c>
      <c r="AQ77" s="13">
        <f t="shared" si="26"/>
        <v>1.5</v>
      </c>
      <c r="AR77" s="13">
        <f t="shared" si="26"/>
        <v>1.5</v>
      </c>
      <c r="AS77" s="13">
        <f t="shared" si="26"/>
        <v>1.5</v>
      </c>
      <c r="AT77" s="13">
        <f t="shared" si="26"/>
        <v>1.5</v>
      </c>
      <c r="AU77" s="13">
        <f t="shared" si="26"/>
        <v>1.5</v>
      </c>
      <c r="AV77" s="13">
        <f t="shared" si="26"/>
        <v>1.5</v>
      </c>
      <c r="AW77" s="13">
        <f t="shared" si="26"/>
        <v>1.5</v>
      </c>
      <c r="AX77" s="13">
        <f t="shared" si="26"/>
        <v>1.5</v>
      </c>
    </row>
    <row r="78" spans="1:50" x14ac:dyDescent="0.25">
      <c r="A78" s="1" t="s">
        <v>73</v>
      </c>
      <c r="B78" s="13">
        <f t="shared" ref="B78:O78" si="27">IF(B10&gt;25,IF(B16&gt;1,IF(B23&gt;2,IF(B16&gt;25,IF(B11&gt;5,89.375,91.666667),IF(B25&gt;5,45.333333,IF(B21&gt;10,90,IF(B12&gt;10,IF(B17&gt;4,80,64.6),IF(B10&gt;40,IF(B12&gt;4,55,IF(B11&gt;0,IF(B11&gt;2,69,74.857143),58.571429)),49.4))))),44.444444),IF(B19&gt;1,30.625,41.666667)),IF(B12&gt;2,IF(B16&gt;1,43,36.666667),IF(B22&gt;5,IF(B23&gt;0,31,16.6),IF(B21&gt;2,IF(B12&gt;0,6.111111,10),IF(B23&gt;2,IF(B21&gt;1,12.333333,27.6),6.6)))))</f>
        <v>6.6</v>
      </c>
      <c r="C78" s="13">
        <f t="shared" si="27"/>
        <v>6.6</v>
      </c>
      <c r="D78" s="13">
        <f t="shared" si="27"/>
        <v>6.6</v>
      </c>
      <c r="E78" s="13">
        <f t="shared" si="27"/>
        <v>6.6</v>
      </c>
      <c r="F78" s="13">
        <f t="shared" si="27"/>
        <v>6.6</v>
      </c>
      <c r="G78" s="13">
        <f t="shared" si="27"/>
        <v>6.6</v>
      </c>
      <c r="H78" s="13">
        <f t="shared" si="27"/>
        <v>6.6</v>
      </c>
      <c r="I78" s="13">
        <f t="shared" si="27"/>
        <v>6.6</v>
      </c>
      <c r="J78" s="13">
        <f t="shared" si="27"/>
        <v>6.6</v>
      </c>
      <c r="K78" s="13">
        <f t="shared" si="27"/>
        <v>6.6</v>
      </c>
      <c r="L78" s="13">
        <f t="shared" si="27"/>
        <v>6.6</v>
      </c>
      <c r="M78" s="13">
        <f t="shared" si="27"/>
        <v>6.6</v>
      </c>
      <c r="N78" s="13">
        <f t="shared" si="27"/>
        <v>6.6</v>
      </c>
      <c r="O78" s="13">
        <f t="shared" si="27"/>
        <v>6.6</v>
      </c>
      <c r="P78" s="13">
        <f t="shared" ref="P78:AX78" si="28">IF(P10&gt;25,IF(P16&gt;1,IF(P23&gt;2,IF(P16&gt;25,IF(P11&gt;5,89.375,91.666667),IF(P25&gt;5,45.333333,IF(P21&gt;10,90,IF(P12&gt;10,IF(P17&gt;4,80,64.6),IF(P10&gt;40,IF(P12&gt;4,55,IF(P11&gt;0,IF(P11&gt;2,69,74.857143),58.571429)),49.4))))),44.444444),IF(P19&gt;1,30.625,41.666667)),IF(P12&gt;2,IF(P16&gt;1,43,36.666667),IF(P22&gt;5,IF(P23&gt;0,31,16.6),IF(P21&gt;2,IF(P12&gt;0,6.111111,10),IF(P23&gt;2,IF(P21&gt;1,12.333333,27.6),6.6)))))</f>
        <v>6.6</v>
      </c>
      <c r="Q78" s="13">
        <f t="shared" si="28"/>
        <v>6.6</v>
      </c>
      <c r="R78" s="13">
        <f t="shared" si="28"/>
        <v>6.6</v>
      </c>
      <c r="S78" s="13">
        <f t="shared" si="28"/>
        <v>6.6</v>
      </c>
      <c r="T78" s="13">
        <f t="shared" si="28"/>
        <v>6.6</v>
      </c>
      <c r="U78" s="13">
        <f t="shared" si="28"/>
        <v>6.6</v>
      </c>
      <c r="V78" s="13">
        <f t="shared" si="28"/>
        <v>6.6</v>
      </c>
      <c r="W78" s="13">
        <f t="shared" si="28"/>
        <v>6.6</v>
      </c>
      <c r="X78" s="13">
        <f t="shared" si="28"/>
        <v>6.6</v>
      </c>
      <c r="Y78" s="13">
        <f t="shared" si="28"/>
        <v>6.6</v>
      </c>
      <c r="Z78" s="13">
        <f t="shared" si="28"/>
        <v>6.6</v>
      </c>
      <c r="AA78" s="13">
        <f t="shared" si="28"/>
        <v>6.6</v>
      </c>
      <c r="AB78" s="13">
        <f t="shared" si="28"/>
        <v>6.6</v>
      </c>
      <c r="AC78" s="13">
        <f t="shared" si="28"/>
        <v>6.6</v>
      </c>
      <c r="AD78" s="13">
        <f t="shared" si="28"/>
        <v>6.6</v>
      </c>
      <c r="AE78" s="13">
        <f t="shared" si="28"/>
        <v>6.6</v>
      </c>
      <c r="AF78" s="13">
        <f t="shared" si="28"/>
        <v>6.6</v>
      </c>
      <c r="AG78" s="13">
        <f t="shared" si="28"/>
        <v>6.6</v>
      </c>
      <c r="AH78" s="13">
        <f t="shared" si="28"/>
        <v>6.6</v>
      </c>
      <c r="AI78" s="13">
        <f t="shared" si="28"/>
        <v>6.6</v>
      </c>
      <c r="AJ78" s="13">
        <f t="shared" si="28"/>
        <v>6.6</v>
      </c>
      <c r="AK78" s="13">
        <f t="shared" si="28"/>
        <v>6.6</v>
      </c>
      <c r="AL78" s="13">
        <f t="shared" si="28"/>
        <v>6.6</v>
      </c>
      <c r="AM78" s="13">
        <f t="shared" si="28"/>
        <v>6.6</v>
      </c>
      <c r="AN78" s="13">
        <f t="shared" si="28"/>
        <v>6.6</v>
      </c>
      <c r="AO78" s="13">
        <f t="shared" si="28"/>
        <v>6.6</v>
      </c>
      <c r="AP78" s="13">
        <f t="shared" si="28"/>
        <v>6.6</v>
      </c>
      <c r="AQ78" s="13">
        <f t="shared" si="28"/>
        <v>6.6</v>
      </c>
      <c r="AR78" s="13">
        <f t="shared" si="28"/>
        <v>6.6</v>
      </c>
      <c r="AS78" s="13">
        <f t="shared" si="28"/>
        <v>6.6</v>
      </c>
      <c r="AT78" s="13">
        <f t="shared" si="28"/>
        <v>6.6</v>
      </c>
      <c r="AU78" s="13">
        <f t="shared" si="28"/>
        <v>6.6</v>
      </c>
      <c r="AV78" s="13">
        <f t="shared" si="28"/>
        <v>6.6</v>
      </c>
      <c r="AW78" s="13">
        <f t="shared" si="28"/>
        <v>6.6</v>
      </c>
      <c r="AX78" s="13">
        <f t="shared" si="28"/>
        <v>6.6</v>
      </c>
    </row>
    <row r="79" spans="1:50" x14ac:dyDescent="0.25">
      <c r="A79" s="1" t="s">
        <v>74</v>
      </c>
      <c r="B79" s="13">
        <f t="shared" ref="B79:O79" si="29">IF(B10&gt;30,IF(B18&gt;5,IF(B19&gt;2,IF(B13&gt;0,IF(B12&gt;15,70,82.857143),67),IF(B11&gt;15,92.363636,IF(B19&gt;0,80,87))),IF(B25&gt;1,IF(B13&gt;0,IF(B12&gt;0,72,53),85.375),IF(B17&gt;20,40,IF(B18&gt;2,39,IF(B16&gt;5,70.5,IF(B11&gt;1,61.5,56.272727)))))),IF(B21&gt;4,47.777778,IF(B12&gt;2,IF(B16&gt;3,IF(B11&gt;5,43,30.5),13),IF(B10&gt;4,IF(B11&gt;0,IF(B14&gt;0,10.571429,9),IF(B22&gt;5,20,13)),1))))</f>
        <v>1</v>
      </c>
      <c r="C79" s="13">
        <f t="shared" si="29"/>
        <v>1</v>
      </c>
      <c r="D79" s="13">
        <f t="shared" si="29"/>
        <v>1</v>
      </c>
      <c r="E79" s="13">
        <f t="shared" si="29"/>
        <v>1</v>
      </c>
      <c r="F79" s="13">
        <f t="shared" si="29"/>
        <v>1</v>
      </c>
      <c r="G79" s="13">
        <f t="shared" si="29"/>
        <v>1</v>
      </c>
      <c r="H79" s="13">
        <f t="shared" si="29"/>
        <v>1</v>
      </c>
      <c r="I79" s="13">
        <f t="shared" si="29"/>
        <v>1</v>
      </c>
      <c r="J79" s="13">
        <f t="shared" si="29"/>
        <v>1</v>
      </c>
      <c r="K79" s="13">
        <f t="shared" si="29"/>
        <v>1</v>
      </c>
      <c r="L79" s="13">
        <f t="shared" si="29"/>
        <v>1</v>
      </c>
      <c r="M79" s="13">
        <f t="shared" si="29"/>
        <v>1</v>
      </c>
      <c r="N79" s="13">
        <f t="shared" si="29"/>
        <v>1</v>
      </c>
      <c r="O79" s="13">
        <f t="shared" si="29"/>
        <v>1</v>
      </c>
      <c r="P79" s="13">
        <f t="shared" ref="P79:AX79" si="30">IF(P10&gt;30,IF(P18&gt;5,IF(P19&gt;2,IF(P13&gt;0,IF(P12&gt;15,70,82.857143),67),IF(P11&gt;15,92.363636,IF(P19&gt;0,80,87))),IF(P25&gt;1,IF(P13&gt;0,IF(P12&gt;0,72,53),85.375),IF(P17&gt;20,40,IF(P18&gt;2,39,IF(P16&gt;5,70.5,IF(P11&gt;1,61.5,56.272727)))))),IF(P21&gt;4,47.777778,IF(P12&gt;2,IF(P16&gt;3,IF(P11&gt;5,43,30.5),13),IF(P10&gt;4,IF(P11&gt;0,IF(P14&gt;0,10.571429,9),IF(P22&gt;5,20,13)),1))))</f>
        <v>1</v>
      </c>
      <c r="Q79" s="13">
        <f t="shared" si="30"/>
        <v>1</v>
      </c>
      <c r="R79" s="13">
        <f t="shared" si="30"/>
        <v>1</v>
      </c>
      <c r="S79" s="13">
        <f t="shared" si="30"/>
        <v>1</v>
      </c>
      <c r="T79" s="13">
        <f t="shared" si="30"/>
        <v>1</v>
      </c>
      <c r="U79" s="13">
        <f t="shared" si="30"/>
        <v>1</v>
      </c>
      <c r="V79" s="13">
        <f t="shared" si="30"/>
        <v>1</v>
      </c>
      <c r="W79" s="13">
        <f t="shared" si="30"/>
        <v>1</v>
      </c>
      <c r="X79" s="13">
        <f t="shared" si="30"/>
        <v>1</v>
      </c>
      <c r="Y79" s="13">
        <f t="shared" si="30"/>
        <v>1</v>
      </c>
      <c r="Z79" s="13">
        <f t="shared" si="30"/>
        <v>1</v>
      </c>
      <c r="AA79" s="13">
        <f t="shared" si="30"/>
        <v>1</v>
      </c>
      <c r="AB79" s="13">
        <f t="shared" si="30"/>
        <v>1</v>
      </c>
      <c r="AC79" s="13">
        <f t="shared" si="30"/>
        <v>1</v>
      </c>
      <c r="AD79" s="13">
        <f t="shared" si="30"/>
        <v>1</v>
      </c>
      <c r="AE79" s="13">
        <f t="shared" si="30"/>
        <v>1</v>
      </c>
      <c r="AF79" s="13">
        <f t="shared" si="30"/>
        <v>1</v>
      </c>
      <c r="AG79" s="13">
        <f t="shared" si="30"/>
        <v>1</v>
      </c>
      <c r="AH79" s="13">
        <f t="shared" si="30"/>
        <v>1</v>
      </c>
      <c r="AI79" s="13">
        <f t="shared" si="30"/>
        <v>1</v>
      </c>
      <c r="AJ79" s="13">
        <f t="shared" si="30"/>
        <v>1</v>
      </c>
      <c r="AK79" s="13">
        <f t="shared" si="30"/>
        <v>1</v>
      </c>
      <c r="AL79" s="13">
        <f t="shared" si="30"/>
        <v>1</v>
      </c>
      <c r="AM79" s="13">
        <f t="shared" si="30"/>
        <v>1</v>
      </c>
      <c r="AN79" s="13">
        <f t="shared" si="30"/>
        <v>1</v>
      </c>
      <c r="AO79" s="13">
        <f t="shared" si="30"/>
        <v>1</v>
      </c>
      <c r="AP79" s="13">
        <f t="shared" si="30"/>
        <v>1</v>
      </c>
      <c r="AQ79" s="13">
        <f t="shared" si="30"/>
        <v>1</v>
      </c>
      <c r="AR79" s="13">
        <f t="shared" si="30"/>
        <v>1</v>
      </c>
      <c r="AS79" s="13">
        <f t="shared" si="30"/>
        <v>1</v>
      </c>
      <c r="AT79" s="13">
        <f t="shared" si="30"/>
        <v>1</v>
      </c>
      <c r="AU79" s="13">
        <f t="shared" si="30"/>
        <v>1</v>
      </c>
      <c r="AV79" s="13">
        <f t="shared" si="30"/>
        <v>1</v>
      </c>
      <c r="AW79" s="13">
        <f t="shared" si="30"/>
        <v>1</v>
      </c>
      <c r="AX79" s="13">
        <f t="shared" si="30"/>
        <v>1</v>
      </c>
    </row>
    <row r="80" spans="1:50" x14ac:dyDescent="0.25">
      <c r="A80" s="1" t="s">
        <v>75</v>
      </c>
      <c r="B80" s="13">
        <f t="shared" ref="B80:O80" si="31">IF(B10&gt;30,IF(B12&gt;0,IF(B22&gt;3,IF(B11&gt;8,IF(B14&gt;1,IF(B13&gt;0,IF(B12&gt;5,84.909091,91),74.166667),57.2),IF(B10&gt;60,95.714286,87.5)),IF(B12&gt;1,72.2,51.833333)),IF(B13&gt;2,34.444444,IF(B17&gt;1,IF(B10&gt;40,63.727273,72.777778),45.6))),IF(B19&gt;0,IF(B22&gt;2,IF(B12&gt;2,17,IF(B16&gt;7,37.8,IF(B13&gt;0,32,IF(B11&gt;0,21.6,24)))),12),IF(B22&gt;2,IF(B23&gt;0,IF(B12&gt;1,10,8.25),14.5),IF(B11&gt;3,12,26.666667))))</f>
        <v>26.666667</v>
      </c>
      <c r="C80" s="13">
        <f t="shared" si="31"/>
        <v>26.666667</v>
      </c>
      <c r="D80" s="13">
        <f t="shared" si="31"/>
        <v>26.666667</v>
      </c>
      <c r="E80" s="13">
        <f t="shared" si="31"/>
        <v>26.666667</v>
      </c>
      <c r="F80" s="13">
        <f t="shared" si="31"/>
        <v>26.666667</v>
      </c>
      <c r="G80" s="13">
        <f t="shared" si="31"/>
        <v>26.666667</v>
      </c>
      <c r="H80" s="13">
        <f t="shared" si="31"/>
        <v>26.666667</v>
      </c>
      <c r="I80" s="13">
        <f t="shared" si="31"/>
        <v>26.666667</v>
      </c>
      <c r="J80" s="13">
        <f t="shared" si="31"/>
        <v>26.666667</v>
      </c>
      <c r="K80" s="13">
        <f t="shared" si="31"/>
        <v>26.666667</v>
      </c>
      <c r="L80" s="13">
        <f t="shared" si="31"/>
        <v>26.666667</v>
      </c>
      <c r="M80" s="13">
        <f t="shared" si="31"/>
        <v>26.666667</v>
      </c>
      <c r="N80" s="13">
        <f t="shared" si="31"/>
        <v>26.666667</v>
      </c>
      <c r="O80" s="13">
        <f t="shared" si="31"/>
        <v>26.666667</v>
      </c>
      <c r="P80" s="13">
        <f t="shared" ref="P80:AX80" si="32">IF(P10&gt;30,IF(P12&gt;0,IF(P22&gt;3,IF(P11&gt;8,IF(P14&gt;1,IF(P13&gt;0,IF(P12&gt;5,84.909091,91),74.166667),57.2),IF(P10&gt;60,95.714286,87.5)),IF(P12&gt;1,72.2,51.833333)),IF(P13&gt;2,34.444444,IF(P17&gt;1,IF(P10&gt;40,63.727273,72.777778),45.6))),IF(P19&gt;0,IF(P22&gt;2,IF(P12&gt;2,17,IF(P16&gt;7,37.8,IF(P13&gt;0,32,IF(P11&gt;0,21.6,24)))),12),IF(P22&gt;2,IF(P23&gt;0,IF(P12&gt;1,10,8.25),14.5),IF(P11&gt;3,12,26.666667))))</f>
        <v>26.666667</v>
      </c>
      <c r="Q80" s="13">
        <f t="shared" si="32"/>
        <v>26.666667</v>
      </c>
      <c r="R80" s="13">
        <f t="shared" si="32"/>
        <v>26.666667</v>
      </c>
      <c r="S80" s="13">
        <f t="shared" si="32"/>
        <v>26.666667</v>
      </c>
      <c r="T80" s="13">
        <f t="shared" si="32"/>
        <v>26.666667</v>
      </c>
      <c r="U80" s="13">
        <f t="shared" si="32"/>
        <v>26.666667</v>
      </c>
      <c r="V80" s="13">
        <f t="shared" si="32"/>
        <v>26.666667</v>
      </c>
      <c r="W80" s="13">
        <f t="shared" si="32"/>
        <v>26.666667</v>
      </c>
      <c r="X80" s="13">
        <f t="shared" si="32"/>
        <v>26.666667</v>
      </c>
      <c r="Y80" s="13">
        <f t="shared" si="32"/>
        <v>26.666667</v>
      </c>
      <c r="Z80" s="13">
        <f t="shared" si="32"/>
        <v>26.666667</v>
      </c>
      <c r="AA80" s="13">
        <f t="shared" si="32"/>
        <v>26.666667</v>
      </c>
      <c r="AB80" s="13">
        <f t="shared" si="32"/>
        <v>26.666667</v>
      </c>
      <c r="AC80" s="13">
        <f t="shared" si="32"/>
        <v>26.666667</v>
      </c>
      <c r="AD80" s="13">
        <f t="shared" si="32"/>
        <v>26.666667</v>
      </c>
      <c r="AE80" s="13">
        <f t="shared" si="32"/>
        <v>26.666667</v>
      </c>
      <c r="AF80" s="13">
        <f t="shared" si="32"/>
        <v>26.666667</v>
      </c>
      <c r="AG80" s="13">
        <f t="shared" si="32"/>
        <v>26.666667</v>
      </c>
      <c r="AH80" s="13">
        <f t="shared" si="32"/>
        <v>26.666667</v>
      </c>
      <c r="AI80" s="13">
        <f t="shared" si="32"/>
        <v>26.666667</v>
      </c>
      <c r="AJ80" s="13">
        <f t="shared" si="32"/>
        <v>26.666667</v>
      </c>
      <c r="AK80" s="13">
        <f t="shared" si="32"/>
        <v>26.666667</v>
      </c>
      <c r="AL80" s="13">
        <f t="shared" si="32"/>
        <v>26.666667</v>
      </c>
      <c r="AM80" s="13">
        <f t="shared" si="32"/>
        <v>26.666667</v>
      </c>
      <c r="AN80" s="13">
        <f t="shared" si="32"/>
        <v>26.666667</v>
      </c>
      <c r="AO80" s="13">
        <f t="shared" si="32"/>
        <v>26.666667</v>
      </c>
      <c r="AP80" s="13">
        <f t="shared" si="32"/>
        <v>26.666667</v>
      </c>
      <c r="AQ80" s="13">
        <f t="shared" si="32"/>
        <v>26.666667</v>
      </c>
      <c r="AR80" s="13">
        <f t="shared" si="32"/>
        <v>26.666667</v>
      </c>
      <c r="AS80" s="13">
        <f t="shared" si="32"/>
        <v>26.666667</v>
      </c>
      <c r="AT80" s="13">
        <f t="shared" si="32"/>
        <v>26.666667</v>
      </c>
      <c r="AU80" s="13">
        <f t="shared" si="32"/>
        <v>26.666667</v>
      </c>
      <c r="AV80" s="13">
        <f t="shared" si="32"/>
        <v>26.666667</v>
      </c>
      <c r="AW80" s="13">
        <f t="shared" si="32"/>
        <v>26.666667</v>
      </c>
      <c r="AX80" s="13">
        <f t="shared" si="32"/>
        <v>26.666667</v>
      </c>
    </row>
    <row r="81" spans="1:50" x14ac:dyDescent="0.25">
      <c r="A81" s="1" t="s">
        <v>76</v>
      </c>
      <c r="B81" s="13">
        <f t="shared" ref="B81:O81" si="33">IF(B10&gt;30,IF(B13&gt;3,IF(B12&gt;0,IF(B22&gt;6,97.5,87),64.166667),IF(B10&gt;40,IF(B16&gt;1,IF(B19&gt;25,27.571429,IF(B12&gt;1,IF(B22&gt;6,IF(B17&gt;4,66,82),IF(B19&gt;1,58.125,62.5)),IF(B17&gt;1,43.888889,IF(B11&gt;5,62,60)))),IF(B11&gt;0,77,74)),94.4)),IF(B10&gt;20,IF(B21&gt;3,36.222222,46.666667),IF(B16&gt;2,IF(B17&gt;2,14,IF(B20&gt;2,21.666667,IF(B23&gt;4,31,40))),IF(B17&gt;0,23.166667,IF(B22&gt;3,11.5,6.833333)))))</f>
        <v>6.8333329999999997</v>
      </c>
      <c r="C81" s="13">
        <f t="shared" si="33"/>
        <v>6.8333329999999997</v>
      </c>
      <c r="D81" s="13">
        <f t="shared" si="33"/>
        <v>6.8333329999999997</v>
      </c>
      <c r="E81" s="13">
        <f t="shared" si="33"/>
        <v>6.8333329999999997</v>
      </c>
      <c r="F81" s="13">
        <f t="shared" si="33"/>
        <v>6.8333329999999997</v>
      </c>
      <c r="G81" s="13">
        <f t="shared" si="33"/>
        <v>6.8333329999999997</v>
      </c>
      <c r="H81" s="13">
        <f t="shared" si="33"/>
        <v>6.8333329999999997</v>
      </c>
      <c r="I81" s="13">
        <f t="shared" si="33"/>
        <v>6.8333329999999997</v>
      </c>
      <c r="J81" s="13">
        <f t="shared" si="33"/>
        <v>6.8333329999999997</v>
      </c>
      <c r="K81" s="13">
        <f t="shared" si="33"/>
        <v>6.8333329999999997</v>
      </c>
      <c r="L81" s="13">
        <f t="shared" si="33"/>
        <v>6.8333329999999997</v>
      </c>
      <c r="M81" s="13">
        <f t="shared" si="33"/>
        <v>6.8333329999999997</v>
      </c>
      <c r="N81" s="13">
        <f t="shared" si="33"/>
        <v>6.8333329999999997</v>
      </c>
      <c r="O81" s="13">
        <f t="shared" si="33"/>
        <v>6.8333329999999997</v>
      </c>
      <c r="P81" s="13">
        <f t="shared" ref="P81:AX81" si="34">IF(P10&gt;30,IF(P13&gt;3,IF(P12&gt;0,IF(P22&gt;6,97.5,87),64.166667),IF(P10&gt;40,IF(P16&gt;1,IF(P19&gt;25,27.571429,IF(P12&gt;1,IF(P22&gt;6,IF(P17&gt;4,66,82),IF(P19&gt;1,58.125,62.5)),IF(P17&gt;1,43.888889,IF(P11&gt;5,62,60)))),IF(P11&gt;0,77,74)),94.4)),IF(P10&gt;20,IF(P21&gt;3,36.222222,46.666667),IF(P16&gt;2,IF(P17&gt;2,14,IF(P20&gt;2,21.666667,IF(P23&gt;4,31,40))),IF(P17&gt;0,23.166667,IF(P22&gt;3,11.5,6.833333)))))</f>
        <v>6.8333329999999997</v>
      </c>
      <c r="Q81" s="13">
        <f t="shared" si="34"/>
        <v>6.8333329999999997</v>
      </c>
      <c r="R81" s="13">
        <f t="shared" si="34"/>
        <v>6.8333329999999997</v>
      </c>
      <c r="S81" s="13">
        <f t="shared" si="34"/>
        <v>6.8333329999999997</v>
      </c>
      <c r="T81" s="13">
        <f t="shared" si="34"/>
        <v>6.8333329999999997</v>
      </c>
      <c r="U81" s="13">
        <f t="shared" si="34"/>
        <v>6.8333329999999997</v>
      </c>
      <c r="V81" s="13">
        <f t="shared" si="34"/>
        <v>6.8333329999999997</v>
      </c>
      <c r="W81" s="13">
        <f t="shared" si="34"/>
        <v>6.8333329999999997</v>
      </c>
      <c r="X81" s="13">
        <f t="shared" si="34"/>
        <v>6.8333329999999997</v>
      </c>
      <c r="Y81" s="13">
        <f t="shared" si="34"/>
        <v>6.8333329999999997</v>
      </c>
      <c r="Z81" s="13">
        <f t="shared" si="34"/>
        <v>6.8333329999999997</v>
      </c>
      <c r="AA81" s="13">
        <f t="shared" si="34"/>
        <v>6.8333329999999997</v>
      </c>
      <c r="AB81" s="13">
        <f t="shared" si="34"/>
        <v>6.8333329999999997</v>
      </c>
      <c r="AC81" s="13">
        <f t="shared" si="34"/>
        <v>6.8333329999999997</v>
      </c>
      <c r="AD81" s="13">
        <f t="shared" si="34"/>
        <v>6.8333329999999997</v>
      </c>
      <c r="AE81" s="13">
        <f t="shared" si="34"/>
        <v>6.8333329999999997</v>
      </c>
      <c r="AF81" s="13">
        <f t="shared" si="34"/>
        <v>6.8333329999999997</v>
      </c>
      <c r="AG81" s="13">
        <f t="shared" si="34"/>
        <v>6.8333329999999997</v>
      </c>
      <c r="AH81" s="13">
        <f t="shared" si="34"/>
        <v>6.8333329999999997</v>
      </c>
      <c r="AI81" s="13">
        <f t="shared" si="34"/>
        <v>6.8333329999999997</v>
      </c>
      <c r="AJ81" s="13">
        <f t="shared" si="34"/>
        <v>6.8333329999999997</v>
      </c>
      <c r="AK81" s="13">
        <f t="shared" si="34"/>
        <v>6.8333329999999997</v>
      </c>
      <c r="AL81" s="13">
        <f t="shared" si="34"/>
        <v>6.8333329999999997</v>
      </c>
      <c r="AM81" s="13">
        <f t="shared" si="34"/>
        <v>6.8333329999999997</v>
      </c>
      <c r="AN81" s="13">
        <f t="shared" si="34"/>
        <v>6.8333329999999997</v>
      </c>
      <c r="AO81" s="13">
        <f t="shared" si="34"/>
        <v>6.8333329999999997</v>
      </c>
      <c r="AP81" s="13">
        <f t="shared" si="34"/>
        <v>6.8333329999999997</v>
      </c>
      <c r="AQ81" s="13">
        <f t="shared" si="34"/>
        <v>6.8333329999999997</v>
      </c>
      <c r="AR81" s="13">
        <f t="shared" si="34"/>
        <v>6.8333329999999997</v>
      </c>
      <c r="AS81" s="13">
        <f t="shared" si="34"/>
        <v>6.8333329999999997</v>
      </c>
      <c r="AT81" s="13">
        <f t="shared" si="34"/>
        <v>6.8333329999999997</v>
      </c>
      <c r="AU81" s="13">
        <f t="shared" si="34"/>
        <v>6.8333329999999997</v>
      </c>
      <c r="AV81" s="13">
        <f t="shared" si="34"/>
        <v>6.8333329999999997</v>
      </c>
      <c r="AW81" s="13">
        <f t="shared" si="34"/>
        <v>6.8333329999999997</v>
      </c>
      <c r="AX81" s="13">
        <f t="shared" si="34"/>
        <v>6.8333329999999997</v>
      </c>
    </row>
    <row r="82" spans="1:50" x14ac:dyDescent="0.25">
      <c r="A82" s="1" t="s">
        <v>77</v>
      </c>
      <c r="B82" s="13">
        <f t="shared" ref="B82:O82" si="35">IF(B10&gt;25,IF(B12&gt;6,IF(B25&gt;1,IF(B25&gt;3,IF(B13&gt;4,85,78.25),66.857143),IF(B12&gt;55,92.5,87.4)),IF(B17&gt;4,IF(B13&gt;1,68.666667,IF(B19&gt;1,IF(B17&gt;6,47.142857,33),19.857143)),IF(B16&gt;10,IF(B19&gt;5,79.8,67.166667),IF(B23&gt;4,63.6,IF(B11&gt;1,53.833333,58))))),IF(B10&gt;15,IF(B22&gt;5,65,IF(B13&gt;0,48,IF(B16&gt;1,24,30))),IF(B22&gt;4,IF(B21&gt;4,29,20),IF(B14&gt;0,20.833333,IF(B10&gt;8,6.666667,13.571429)))))</f>
        <v>13.571429</v>
      </c>
      <c r="C82" s="13">
        <f t="shared" si="35"/>
        <v>13.571429</v>
      </c>
      <c r="D82" s="13">
        <f t="shared" si="35"/>
        <v>13.571429</v>
      </c>
      <c r="E82" s="13">
        <f t="shared" si="35"/>
        <v>13.571429</v>
      </c>
      <c r="F82" s="13">
        <f t="shared" si="35"/>
        <v>13.571429</v>
      </c>
      <c r="G82" s="13">
        <f t="shared" si="35"/>
        <v>13.571429</v>
      </c>
      <c r="H82" s="13">
        <f t="shared" si="35"/>
        <v>13.571429</v>
      </c>
      <c r="I82" s="13">
        <f t="shared" si="35"/>
        <v>13.571429</v>
      </c>
      <c r="J82" s="13">
        <f t="shared" si="35"/>
        <v>13.571429</v>
      </c>
      <c r="K82" s="13">
        <f t="shared" si="35"/>
        <v>13.571429</v>
      </c>
      <c r="L82" s="13">
        <f t="shared" si="35"/>
        <v>13.571429</v>
      </c>
      <c r="M82" s="13">
        <f t="shared" si="35"/>
        <v>13.571429</v>
      </c>
      <c r="N82" s="13">
        <f t="shared" si="35"/>
        <v>13.571429</v>
      </c>
      <c r="O82" s="13">
        <f t="shared" si="35"/>
        <v>13.571429</v>
      </c>
      <c r="P82" s="13">
        <f t="shared" ref="P82:AX82" si="36">IF(P10&gt;25,IF(P12&gt;6,IF(P25&gt;1,IF(P25&gt;3,IF(P13&gt;4,85,78.25),66.857143),IF(P12&gt;55,92.5,87.4)),IF(P17&gt;4,IF(P13&gt;1,68.666667,IF(P19&gt;1,IF(P17&gt;6,47.142857,33),19.857143)),IF(P16&gt;10,IF(P19&gt;5,79.8,67.166667),IF(P23&gt;4,63.6,IF(P11&gt;1,53.833333,58))))),IF(P10&gt;15,IF(P22&gt;5,65,IF(P13&gt;0,48,IF(P16&gt;1,24,30))),IF(P22&gt;4,IF(P21&gt;4,29,20),IF(P14&gt;0,20.833333,IF(P10&gt;8,6.666667,13.571429)))))</f>
        <v>13.571429</v>
      </c>
      <c r="Q82" s="13">
        <f t="shared" si="36"/>
        <v>13.571429</v>
      </c>
      <c r="R82" s="13">
        <f t="shared" si="36"/>
        <v>13.571429</v>
      </c>
      <c r="S82" s="13">
        <f t="shared" si="36"/>
        <v>13.571429</v>
      </c>
      <c r="T82" s="13">
        <f t="shared" si="36"/>
        <v>13.571429</v>
      </c>
      <c r="U82" s="13">
        <f t="shared" si="36"/>
        <v>13.571429</v>
      </c>
      <c r="V82" s="13">
        <f t="shared" si="36"/>
        <v>13.571429</v>
      </c>
      <c r="W82" s="13">
        <f t="shared" si="36"/>
        <v>13.571429</v>
      </c>
      <c r="X82" s="13">
        <f t="shared" si="36"/>
        <v>13.571429</v>
      </c>
      <c r="Y82" s="13">
        <f t="shared" si="36"/>
        <v>13.571429</v>
      </c>
      <c r="Z82" s="13">
        <f t="shared" si="36"/>
        <v>13.571429</v>
      </c>
      <c r="AA82" s="13">
        <f t="shared" si="36"/>
        <v>13.571429</v>
      </c>
      <c r="AB82" s="13">
        <f t="shared" si="36"/>
        <v>13.571429</v>
      </c>
      <c r="AC82" s="13">
        <f t="shared" si="36"/>
        <v>13.571429</v>
      </c>
      <c r="AD82" s="13">
        <f t="shared" si="36"/>
        <v>13.571429</v>
      </c>
      <c r="AE82" s="13">
        <f t="shared" si="36"/>
        <v>13.571429</v>
      </c>
      <c r="AF82" s="13">
        <f t="shared" si="36"/>
        <v>13.571429</v>
      </c>
      <c r="AG82" s="13">
        <f t="shared" si="36"/>
        <v>13.571429</v>
      </c>
      <c r="AH82" s="13">
        <f t="shared" si="36"/>
        <v>13.571429</v>
      </c>
      <c r="AI82" s="13">
        <f t="shared" si="36"/>
        <v>13.571429</v>
      </c>
      <c r="AJ82" s="13">
        <f t="shared" si="36"/>
        <v>13.571429</v>
      </c>
      <c r="AK82" s="13">
        <f t="shared" si="36"/>
        <v>13.571429</v>
      </c>
      <c r="AL82" s="13">
        <f t="shared" si="36"/>
        <v>13.571429</v>
      </c>
      <c r="AM82" s="13">
        <f t="shared" si="36"/>
        <v>13.571429</v>
      </c>
      <c r="AN82" s="13">
        <f t="shared" si="36"/>
        <v>13.571429</v>
      </c>
      <c r="AO82" s="13">
        <f t="shared" si="36"/>
        <v>13.571429</v>
      </c>
      <c r="AP82" s="13">
        <f t="shared" si="36"/>
        <v>13.571429</v>
      </c>
      <c r="AQ82" s="13">
        <f t="shared" si="36"/>
        <v>13.571429</v>
      </c>
      <c r="AR82" s="13">
        <f t="shared" si="36"/>
        <v>13.571429</v>
      </c>
      <c r="AS82" s="13">
        <f t="shared" si="36"/>
        <v>13.571429</v>
      </c>
      <c r="AT82" s="13">
        <f t="shared" si="36"/>
        <v>13.571429</v>
      </c>
      <c r="AU82" s="13">
        <f t="shared" si="36"/>
        <v>13.571429</v>
      </c>
      <c r="AV82" s="13">
        <f t="shared" si="36"/>
        <v>13.571429</v>
      </c>
      <c r="AW82" s="13">
        <f t="shared" si="36"/>
        <v>13.571429</v>
      </c>
      <c r="AX82" s="13">
        <f t="shared" si="36"/>
        <v>13.571429</v>
      </c>
    </row>
    <row r="83" spans="1:50" x14ac:dyDescent="0.25">
      <c r="A83" s="1" t="s">
        <v>78</v>
      </c>
      <c r="B83" s="13">
        <f t="shared" ref="B83:O83" si="37">IF(B10&gt;30,IF(B22&gt;7,IF(B20&gt;1,IF(B19&gt;6,93.333333,IF(B14&gt;1,82.571429,86.571429)),66.25),IF(B10&gt;70,IF(B16&gt;1,81.875,IF(B11&gt;0,65.375,60)),IF(B21&gt;2,IF(B10&gt;40,IF(B13&gt;1,71.2,IF(B12&gt;2,58.333333,IF(B14&gt;5,50,40))),75),IF(B11&gt;1,39.166667,30)))),IF(B10&gt;5,IF(B20&gt;15,65,IF(B18&gt;3,IF(B17&gt;2,32.5,53.333333),IF(B25&gt;1,IF(B11&gt;7,24,16.333333),IF(B16&gt;2,22.2,IF(B17&gt;2,30,38.833333))))),IF(B12&gt;1,5,2.666667)))</f>
        <v>2.6666669999999999</v>
      </c>
      <c r="C83" s="13">
        <f t="shared" si="37"/>
        <v>2.6666669999999999</v>
      </c>
      <c r="D83" s="13">
        <f t="shared" si="37"/>
        <v>2.6666669999999999</v>
      </c>
      <c r="E83" s="13">
        <f t="shared" si="37"/>
        <v>2.6666669999999999</v>
      </c>
      <c r="F83" s="13">
        <f t="shared" si="37"/>
        <v>2.6666669999999999</v>
      </c>
      <c r="G83" s="13">
        <f t="shared" si="37"/>
        <v>2.6666669999999999</v>
      </c>
      <c r="H83" s="13">
        <f t="shared" si="37"/>
        <v>2.6666669999999999</v>
      </c>
      <c r="I83" s="13">
        <f t="shared" si="37"/>
        <v>2.6666669999999999</v>
      </c>
      <c r="J83" s="13">
        <f t="shared" si="37"/>
        <v>2.6666669999999999</v>
      </c>
      <c r="K83" s="13">
        <f t="shared" si="37"/>
        <v>2.6666669999999999</v>
      </c>
      <c r="L83" s="13">
        <f t="shared" si="37"/>
        <v>2.6666669999999999</v>
      </c>
      <c r="M83" s="13">
        <f t="shared" si="37"/>
        <v>2.6666669999999999</v>
      </c>
      <c r="N83" s="13">
        <f t="shared" si="37"/>
        <v>2.6666669999999999</v>
      </c>
      <c r="O83" s="13">
        <f t="shared" si="37"/>
        <v>2.6666669999999999</v>
      </c>
      <c r="P83" s="13">
        <f t="shared" ref="P83:AX83" si="38">IF(P10&gt;30,IF(P22&gt;7,IF(P20&gt;1,IF(P19&gt;6,93.333333,IF(P14&gt;1,82.571429,86.571429)),66.25),IF(P10&gt;70,IF(P16&gt;1,81.875,IF(P11&gt;0,65.375,60)),IF(P21&gt;2,IF(P10&gt;40,IF(P13&gt;1,71.2,IF(P12&gt;2,58.333333,IF(P14&gt;5,50,40))),75),IF(P11&gt;1,39.166667,30)))),IF(P10&gt;5,IF(P20&gt;15,65,IF(P18&gt;3,IF(P17&gt;2,32.5,53.333333),IF(P25&gt;1,IF(P11&gt;7,24,16.333333),IF(P16&gt;2,22.2,IF(P17&gt;2,30,38.833333))))),IF(P12&gt;1,5,2.666667)))</f>
        <v>2.6666669999999999</v>
      </c>
      <c r="Q83" s="13">
        <f t="shared" si="38"/>
        <v>2.6666669999999999</v>
      </c>
      <c r="R83" s="13">
        <f t="shared" si="38"/>
        <v>2.6666669999999999</v>
      </c>
      <c r="S83" s="13">
        <f t="shared" si="38"/>
        <v>2.6666669999999999</v>
      </c>
      <c r="T83" s="13">
        <f t="shared" si="38"/>
        <v>2.6666669999999999</v>
      </c>
      <c r="U83" s="13">
        <f t="shared" si="38"/>
        <v>2.6666669999999999</v>
      </c>
      <c r="V83" s="13">
        <f t="shared" si="38"/>
        <v>2.6666669999999999</v>
      </c>
      <c r="W83" s="13">
        <f t="shared" si="38"/>
        <v>2.6666669999999999</v>
      </c>
      <c r="X83" s="13">
        <f t="shared" si="38"/>
        <v>2.6666669999999999</v>
      </c>
      <c r="Y83" s="13">
        <f t="shared" si="38"/>
        <v>2.6666669999999999</v>
      </c>
      <c r="Z83" s="13">
        <f t="shared" si="38"/>
        <v>2.6666669999999999</v>
      </c>
      <c r="AA83" s="13">
        <f t="shared" si="38"/>
        <v>2.6666669999999999</v>
      </c>
      <c r="AB83" s="13">
        <f t="shared" si="38"/>
        <v>2.6666669999999999</v>
      </c>
      <c r="AC83" s="13">
        <f t="shared" si="38"/>
        <v>2.6666669999999999</v>
      </c>
      <c r="AD83" s="13">
        <f t="shared" si="38"/>
        <v>2.6666669999999999</v>
      </c>
      <c r="AE83" s="13">
        <f t="shared" si="38"/>
        <v>2.6666669999999999</v>
      </c>
      <c r="AF83" s="13">
        <f t="shared" si="38"/>
        <v>2.6666669999999999</v>
      </c>
      <c r="AG83" s="13">
        <f t="shared" si="38"/>
        <v>2.6666669999999999</v>
      </c>
      <c r="AH83" s="13">
        <f t="shared" si="38"/>
        <v>2.6666669999999999</v>
      </c>
      <c r="AI83" s="13">
        <f t="shared" si="38"/>
        <v>2.6666669999999999</v>
      </c>
      <c r="AJ83" s="13">
        <f t="shared" si="38"/>
        <v>2.6666669999999999</v>
      </c>
      <c r="AK83" s="13">
        <f t="shared" si="38"/>
        <v>2.6666669999999999</v>
      </c>
      <c r="AL83" s="13">
        <f t="shared" si="38"/>
        <v>2.6666669999999999</v>
      </c>
      <c r="AM83" s="13">
        <f t="shared" si="38"/>
        <v>2.6666669999999999</v>
      </c>
      <c r="AN83" s="13">
        <f t="shared" si="38"/>
        <v>2.6666669999999999</v>
      </c>
      <c r="AO83" s="13">
        <f t="shared" si="38"/>
        <v>2.6666669999999999</v>
      </c>
      <c r="AP83" s="13">
        <f t="shared" si="38"/>
        <v>2.6666669999999999</v>
      </c>
      <c r="AQ83" s="13">
        <f t="shared" si="38"/>
        <v>2.6666669999999999</v>
      </c>
      <c r="AR83" s="13">
        <f t="shared" si="38"/>
        <v>2.6666669999999999</v>
      </c>
      <c r="AS83" s="13">
        <f t="shared" si="38"/>
        <v>2.6666669999999999</v>
      </c>
      <c r="AT83" s="13">
        <f t="shared" si="38"/>
        <v>2.6666669999999999</v>
      </c>
      <c r="AU83" s="13">
        <f t="shared" si="38"/>
        <v>2.6666669999999999</v>
      </c>
      <c r="AV83" s="13">
        <f t="shared" si="38"/>
        <v>2.6666669999999999</v>
      </c>
      <c r="AW83" s="13">
        <f t="shared" si="38"/>
        <v>2.6666669999999999</v>
      </c>
      <c r="AX83" s="13">
        <f t="shared" si="38"/>
        <v>2.6666669999999999</v>
      </c>
    </row>
    <row r="84" spans="1:50" x14ac:dyDescent="0.25">
      <c r="A84" s="1" t="s">
        <v>79</v>
      </c>
      <c r="B84" s="13">
        <f t="shared" ref="B84:O84" si="39">IF(B10&gt;25,IF(B12&gt;10,IF(B12&gt;50,73.2,IF(B23&gt;3,90,78.75)),IF(B21&gt;3,IF(B17&gt;3,IF(B17&gt;6,75.5,IF(B14&gt;1,29.875,58.3)),IF(B13&gt;0,IF(B16&gt;20,78.6,IF(B14&gt;1,83.333333,89.857143)),62.142857)),IF(B16&gt;5,23.333333,IF(B17&gt;60,41.428571,IF(B12&gt;0,69,IF(B13&gt;0,47.714286,IF(B11&gt;0,51.857143,54))))))),IF(B11&gt;2,IF(B12&gt;2,46,IF(B14&gt;0,22.5,31.5)),IF(B16&gt;1,IF(B16&gt;7,10,23.5),5.833333)))</f>
        <v>5.8333329999999997</v>
      </c>
      <c r="C84" s="13">
        <f t="shared" si="39"/>
        <v>5.8333329999999997</v>
      </c>
      <c r="D84" s="13">
        <f t="shared" si="39"/>
        <v>5.8333329999999997</v>
      </c>
      <c r="E84" s="13">
        <f t="shared" si="39"/>
        <v>5.8333329999999997</v>
      </c>
      <c r="F84" s="13">
        <f t="shared" si="39"/>
        <v>5.8333329999999997</v>
      </c>
      <c r="G84" s="13">
        <f t="shared" si="39"/>
        <v>5.8333329999999997</v>
      </c>
      <c r="H84" s="13">
        <f t="shared" si="39"/>
        <v>5.8333329999999997</v>
      </c>
      <c r="I84" s="13">
        <f t="shared" si="39"/>
        <v>5.8333329999999997</v>
      </c>
      <c r="J84" s="13">
        <f t="shared" si="39"/>
        <v>5.8333329999999997</v>
      </c>
      <c r="K84" s="13">
        <f t="shared" si="39"/>
        <v>5.8333329999999997</v>
      </c>
      <c r="L84" s="13">
        <f t="shared" si="39"/>
        <v>5.8333329999999997</v>
      </c>
      <c r="M84" s="13">
        <f t="shared" si="39"/>
        <v>5.8333329999999997</v>
      </c>
      <c r="N84" s="13">
        <f t="shared" si="39"/>
        <v>5.8333329999999997</v>
      </c>
      <c r="O84" s="13">
        <f t="shared" si="39"/>
        <v>5.8333329999999997</v>
      </c>
      <c r="P84" s="13">
        <f t="shared" ref="P84:AX84" si="40">IF(P10&gt;25,IF(P12&gt;10,IF(P12&gt;50,73.2,IF(P23&gt;3,90,78.75)),IF(P21&gt;3,IF(P17&gt;3,IF(P17&gt;6,75.5,IF(P14&gt;1,29.875,58.3)),IF(P13&gt;0,IF(P16&gt;20,78.6,IF(P14&gt;1,83.333333,89.857143)),62.142857)),IF(P16&gt;5,23.333333,IF(P17&gt;60,41.428571,IF(P12&gt;0,69,IF(P13&gt;0,47.714286,IF(P11&gt;0,51.857143,54))))))),IF(P11&gt;2,IF(P12&gt;2,46,IF(P14&gt;0,22.5,31.5)),IF(P16&gt;1,IF(P16&gt;7,10,23.5),5.833333)))</f>
        <v>5.8333329999999997</v>
      </c>
      <c r="Q84" s="13">
        <f t="shared" si="40"/>
        <v>5.8333329999999997</v>
      </c>
      <c r="R84" s="13">
        <f t="shared" si="40"/>
        <v>5.8333329999999997</v>
      </c>
      <c r="S84" s="13">
        <f t="shared" si="40"/>
        <v>5.8333329999999997</v>
      </c>
      <c r="T84" s="13">
        <f t="shared" si="40"/>
        <v>5.8333329999999997</v>
      </c>
      <c r="U84" s="13">
        <f t="shared" si="40"/>
        <v>5.8333329999999997</v>
      </c>
      <c r="V84" s="13">
        <f t="shared" si="40"/>
        <v>5.8333329999999997</v>
      </c>
      <c r="W84" s="13">
        <f t="shared" si="40"/>
        <v>5.8333329999999997</v>
      </c>
      <c r="X84" s="13">
        <f t="shared" si="40"/>
        <v>5.8333329999999997</v>
      </c>
      <c r="Y84" s="13">
        <f t="shared" si="40"/>
        <v>5.8333329999999997</v>
      </c>
      <c r="Z84" s="13">
        <f t="shared" si="40"/>
        <v>5.8333329999999997</v>
      </c>
      <c r="AA84" s="13">
        <f t="shared" si="40"/>
        <v>5.8333329999999997</v>
      </c>
      <c r="AB84" s="13">
        <f t="shared" si="40"/>
        <v>5.8333329999999997</v>
      </c>
      <c r="AC84" s="13">
        <f t="shared" si="40"/>
        <v>5.8333329999999997</v>
      </c>
      <c r="AD84" s="13">
        <f t="shared" si="40"/>
        <v>5.8333329999999997</v>
      </c>
      <c r="AE84" s="13">
        <f t="shared" si="40"/>
        <v>5.8333329999999997</v>
      </c>
      <c r="AF84" s="13">
        <f t="shared" si="40"/>
        <v>5.8333329999999997</v>
      </c>
      <c r="AG84" s="13">
        <f t="shared" si="40"/>
        <v>5.8333329999999997</v>
      </c>
      <c r="AH84" s="13">
        <f t="shared" si="40"/>
        <v>5.8333329999999997</v>
      </c>
      <c r="AI84" s="13">
        <f t="shared" si="40"/>
        <v>5.8333329999999997</v>
      </c>
      <c r="AJ84" s="13">
        <f t="shared" si="40"/>
        <v>5.8333329999999997</v>
      </c>
      <c r="AK84" s="13">
        <f t="shared" si="40"/>
        <v>5.8333329999999997</v>
      </c>
      <c r="AL84" s="13">
        <f t="shared" si="40"/>
        <v>5.8333329999999997</v>
      </c>
      <c r="AM84" s="13">
        <f t="shared" si="40"/>
        <v>5.8333329999999997</v>
      </c>
      <c r="AN84" s="13">
        <f t="shared" si="40"/>
        <v>5.8333329999999997</v>
      </c>
      <c r="AO84" s="13">
        <f t="shared" si="40"/>
        <v>5.8333329999999997</v>
      </c>
      <c r="AP84" s="13">
        <f t="shared" si="40"/>
        <v>5.8333329999999997</v>
      </c>
      <c r="AQ84" s="13">
        <f t="shared" si="40"/>
        <v>5.8333329999999997</v>
      </c>
      <c r="AR84" s="13">
        <f t="shared" si="40"/>
        <v>5.8333329999999997</v>
      </c>
      <c r="AS84" s="13">
        <f t="shared" si="40"/>
        <v>5.8333329999999997</v>
      </c>
      <c r="AT84" s="13">
        <f t="shared" si="40"/>
        <v>5.8333329999999997</v>
      </c>
      <c r="AU84" s="13">
        <f t="shared" si="40"/>
        <v>5.8333329999999997</v>
      </c>
      <c r="AV84" s="13">
        <f t="shared" si="40"/>
        <v>5.8333329999999997</v>
      </c>
      <c r="AW84" s="13">
        <f t="shared" si="40"/>
        <v>5.8333329999999997</v>
      </c>
      <c r="AX84" s="13">
        <f t="shared" si="40"/>
        <v>5.8333329999999997</v>
      </c>
    </row>
    <row r="85" spans="1:50" x14ac:dyDescent="0.25">
      <c r="A85" s="1" t="s">
        <v>80</v>
      </c>
      <c r="B85" s="13">
        <f t="shared" ref="B85:O85" si="41">IF(B10&gt;40,IF(B19&gt;25,IF(B14&gt;0,44.6,34),IF(B10&gt;45,IF(B22&gt;3,IF(B10&gt;55,IF(B14&gt;0,IF(B17&gt;8,87,IF(B11&gt;10,98,100)),IF(B17&gt;1,90,87)),IF(B21&gt;3,82.6,73)),64.6),61.875)),IF(B18&gt;2,IF(B20&gt;7,18.833333,IF(B19&gt;2,66.875,IF(B13&gt;1,36.666667,IF(B21&gt;3,IF(B11&gt;5,55.833333,53),43.666667)))),IF(B11&gt;4,IF(B14&gt;1,49,26.75),IF(B10&gt;1,IF(B21&gt;3,12.625,19),2.375))))</f>
        <v>2.375</v>
      </c>
      <c r="C85" s="13">
        <f t="shared" si="41"/>
        <v>2.375</v>
      </c>
      <c r="D85" s="13">
        <f t="shared" si="41"/>
        <v>2.375</v>
      </c>
      <c r="E85" s="13">
        <f t="shared" si="41"/>
        <v>2.375</v>
      </c>
      <c r="F85" s="13">
        <f t="shared" si="41"/>
        <v>2.375</v>
      </c>
      <c r="G85" s="13">
        <f t="shared" si="41"/>
        <v>2.375</v>
      </c>
      <c r="H85" s="13">
        <f t="shared" si="41"/>
        <v>2.375</v>
      </c>
      <c r="I85" s="13">
        <f t="shared" si="41"/>
        <v>2.375</v>
      </c>
      <c r="J85" s="13">
        <f t="shared" si="41"/>
        <v>2.375</v>
      </c>
      <c r="K85" s="13">
        <f t="shared" si="41"/>
        <v>2.375</v>
      </c>
      <c r="L85" s="13">
        <f t="shared" si="41"/>
        <v>2.375</v>
      </c>
      <c r="M85" s="13">
        <f t="shared" si="41"/>
        <v>2.375</v>
      </c>
      <c r="N85" s="13">
        <f t="shared" si="41"/>
        <v>2.375</v>
      </c>
      <c r="O85" s="13">
        <f t="shared" si="41"/>
        <v>2.375</v>
      </c>
      <c r="P85" s="13">
        <f t="shared" ref="P85:AX85" si="42">IF(P10&gt;40,IF(P19&gt;25,IF(P14&gt;0,44.6,34),IF(P10&gt;45,IF(P22&gt;3,IF(P10&gt;55,IF(P14&gt;0,IF(P17&gt;8,87,IF(P11&gt;10,98,100)),IF(P17&gt;1,90,87)),IF(P21&gt;3,82.6,73)),64.6),61.875)),IF(P18&gt;2,IF(P20&gt;7,18.833333,IF(P19&gt;2,66.875,IF(P13&gt;1,36.666667,IF(P21&gt;3,IF(P11&gt;5,55.833333,53),43.666667)))),IF(P11&gt;4,IF(P14&gt;1,49,26.75),IF(P10&gt;1,IF(P21&gt;3,12.625,19),2.375))))</f>
        <v>2.375</v>
      </c>
      <c r="Q85" s="13">
        <f t="shared" si="42"/>
        <v>2.375</v>
      </c>
      <c r="R85" s="13">
        <f t="shared" si="42"/>
        <v>2.375</v>
      </c>
      <c r="S85" s="13">
        <f t="shared" si="42"/>
        <v>2.375</v>
      </c>
      <c r="T85" s="13">
        <f t="shared" si="42"/>
        <v>2.375</v>
      </c>
      <c r="U85" s="13">
        <f t="shared" si="42"/>
        <v>2.375</v>
      </c>
      <c r="V85" s="13">
        <f t="shared" si="42"/>
        <v>2.375</v>
      </c>
      <c r="W85" s="13">
        <f t="shared" si="42"/>
        <v>2.375</v>
      </c>
      <c r="X85" s="13">
        <f t="shared" si="42"/>
        <v>2.375</v>
      </c>
      <c r="Y85" s="13">
        <f t="shared" si="42"/>
        <v>2.375</v>
      </c>
      <c r="Z85" s="13">
        <f t="shared" si="42"/>
        <v>2.375</v>
      </c>
      <c r="AA85" s="13">
        <f t="shared" si="42"/>
        <v>2.375</v>
      </c>
      <c r="AB85" s="13">
        <f t="shared" si="42"/>
        <v>2.375</v>
      </c>
      <c r="AC85" s="13">
        <f t="shared" si="42"/>
        <v>2.375</v>
      </c>
      <c r="AD85" s="13">
        <f t="shared" si="42"/>
        <v>2.375</v>
      </c>
      <c r="AE85" s="13">
        <f t="shared" si="42"/>
        <v>2.375</v>
      </c>
      <c r="AF85" s="13">
        <f t="shared" si="42"/>
        <v>2.375</v>
      </c>
      <c r="AG85" s="13">
        <f t="shared" si="42"/>
        <v>2.375</v>
      </c>
      <c r="AH85" s="13">
        <f t="shared" si="42"/>
        <v>2.375</v>
      </c>
      <c r="AI85" s="13">
        <f t="shared" si="42"/>
        <v>2.375</v>
      </c>
      <c r="AJ85" s="13">
        <f t="shared" si="42"/>
        <v>2.375</v>
      </c>
      <c r="AK85" s="13">
        <f t="shared" si="42"/>
        <v>2.375</v>
      </c>
      <c r="AL85" s="13">
        <f t="shared" si="42"/>
        <v>2.375</v>
      </c>
      <c r="AM85" s="13">
        <f t="shared" si="42"/>
        <v>2.375</v>
      </c>
      <c r="AN85" s="13">
        <f t="shared" si="42"/>
        <v>2.375</v>
      </c>
      <c r="AO85" s="13">
        <f t="shared" si="42"/>
        <v>2.375</v>
      </c>
      <c r="AP85" s="13">
        <f t="shared" si="42"/>
        <v>2.375</v>
      </c>
      <c r="AQ85" s="13">
        <f t="shared" si="42"/>
        <v>2.375</v>
      </c>
      <c r="AR85" s="13">
        <f t="shared" si="42"/>
        <v>2.375</v>
      </c>
      <c r="AS85" s="13">
        <f t="shared" si="42"/>
        <v>2.375</v>
      </c>
      <c r="AT85" s="13">
        <f t="shared" si="42"/>
        <v>2.375</v>
      </c>
      <c r="AU85" s="13">
        <f t="shared" si="42"/>
        <v>2.375</v>
      </c>
      <c r="AV85" s="13">
        <f t="shared" si="42"/>
        <v>2.375</v>
      </c>
      <c r="AW85" s="13">
        <f t="shared" si="42"/>
        <v>2.375</v>
      </c>
      <c r="AX85" s="13">
        <f t="shared" si="42"/>
        <v>2.375</v>
      </c>
    </row>
    <row r="86" spans="1:50" x14ac:dyDescent="0.25">
      <c r="A86" s="1" t="s">
        <v>81</v>
      </c>
      <c r="B86" s="13">
        <f t="shared" ref="B86:O86" si="43">IF(B10&gt;30,IF(B11&gt;1,IF(B23&gt;2,IF(B10&gt;55,IF(B21&gt;3,IF(B17&gt;5,86.666667,96.2),IF(B11&gt;18,82.5,IF(B12&gt;10,80,77.8))),IF(B17&gt;5,48.666667,IF(B12&gt;2,83,IF(B23&gt;3,64.166667,79)))),54.285714),IF(B18&gt;1,63.125,IF(B16&gt;1,45.5,41.428571))),IF(B12&gt;2,IF(B10&gt;10,46.666667,22),IF(B21&gt;8,38,IF(B19&gt;0,IF(B12&gt;0,IF(B18&gt;2,18.6,22.857143),IF(B25&gt;0,17.142857,14.166667)),IF(B11&gt;1,11.666667,IF(B11&gt;0,5.2,3.8))))))</f>
        <v>3.8</v>
      </c>
      <c r="C86" s="13">
        <f t="shared" si="43"/>
        <v>3.8</v>
      </c>
      <c r="D86" s="13">
        <f t="shared" si="43"/>
        <v>3.8</v>
      </c>
      <c r="E86" s="13">
        <f t="shared" si="43"/>
        <v>3.8</v>
      </c>
      <c r="F86" s="13">
        <f t="shared" si="43"/>
        <v>3.8</v>
      </c>
      <c r="G86" s="13">
        <f t="shared" si="43"/>
        <v>3.8</v>
      </c>
      <c r="H86" s="13">
        <f t="shared" si="43"/>
        <v>3.8</v>
      </c>
      <c r="I86" s="13">
        <f t="shared" si="43"/>
        <v>3.8</v>
      </c>
      <c r="J86" s="13">
        <f t="shared" si="43"/>
        <v>3.8</v>
      </c>
      <c r="K86" s="13">
        <f t="shared" si="43"/>
        <v>3.8</v>
      </c>
      <c r="L86" s="13">
        <f t="shared" si="43"/>
        <v>3.8</v>
      </c>
      <c r="M86" s="13">
        <f t="shared" si="43"/>
        <v>3.8</v>
      </c>
      <c r="N86" s="13">
        <f t="shared" si="43"/>
        <v>3.8</v>
      </c>
      <c r="O86" s="13">
        <f t="shared" si="43"/>
        <v>3.8</v>
      </c>
      <c r="P86" s="13">
        <f t="shared" ref="P86:AX86" si="44">IF(P10&gt;30,IF(P11&gt;1,IF(P23&gt;2,IF(P10&gt;55,IF(P21&gt;3,IF(P17&gt;5,86.666667,96.2),IF(P11&gt;18,82.5,IF(P12&gt;10,80,77.8))),IF(P17&gt;5,48.666667,IF(P12&gt;2,83,IF(P23&gt;3,64.166667,79)))),54.285714),IF(P18&gt;1,63.125,IF(P16&gt;1,45.5,41.428571))),IF(P12&gt;2,IF(P10&gt;10,46.666667,22),IF(P21&gt;8,38,IF(P19&gt;0,IF(P12&gt;0,IF(P18&gt;2,18.6,22.857143),IF(P25&gt;0,17.142857,14.166667)),IF(P11&gt;1,11.666667,IF(P11&gt;0,5.2,3.8))))))</f>
        <v>3.8</v>
      </c>
      <c r="Q86" s="13">
        <f t="shared" si="44"/>
        <v>3.8</v>
      </c>
      <c r="R86" s="13">
        <f t="shared" si="44"/>
        <v>3.8</v>
      </c>
      <c r="S86" s="13">
        <f t="shared" si="44"/>
        <v>3.8</v>
      </c>
      <c r="T86" s="13">
        <f t="shared" si="44"/>
        <v>3.8</v>
      </c>
      <c r="U86" s="13">
        <f t="shared" si="44"/>
        <v>3.8</v>
      </c>
      <c r="V86" s="13">
        <f t="shared" si="44"/>
        <v>3.8</v>
      </c>
      <c r="W86" s="13">
        <f t="shared" si="44"/>
        <v>3.8</v>
      </c>
      <c r="X86" s="13">
        <f t="shared" si="44"/>
        <v>3.8</v>
      </c>
      <c r="Y86" s="13">
        <f t="shared" si="44"/>
        <v>3.8</v>
      </c>
      <c r="Z86" s="13">
        <f t="shared" si="44"/>
        <v>3.8</v>
      </c>
      <c r="AA86" s="13">
        <f t="shared" si="44"/>
        <v>3.8</v>
      </c>
      <c r="AB86" s="13">
        <f t="shared" si="44"/>
        <v>3.8</v>
      </c>
      <c r="AC86" s="13">
        <f t="shared" si="44"/>
        <v>3.8</v>
      </c>
      <c r="AD86" s="13">
        <f t="shared" si="44"/>
        <v>3.8</v>
      </c>
      <c r="AE86" s="13">
        <f t="shared" si="44"/>
        <v>3.8</v>
      </c>
      <c r="AF86" s="13">
        <f t="shared" si="44"/>
        <v>3.8</v>
      </c>
      <c r="AG86" s="13">
        <f t="shared" si="44"/>
        <v>3.8</v>
      </c>
      <c r="AH86" s="13">
        <f t="shared" si="44"/>
        <v>3.8</v>
      </c>
      <c r="AI86" s="13">
        <f t="shared" si="44"/>
        <v>3.8</v>
      </c>
      <c r="AJ86" s="13">
        <f t="shared" si="44"/>
        <v>3.8</v>
      </c>
      <c r="AK86" s="13">
        <f t="shared" si="44"/>
        <v>3.8</v>
      </c>
      <c r="AL86" s="13">
        <f t="shared" si="44"/>
        <v>3.8</v>
      </c>
      <c r="AM86" s="13">
        <f t="shared" si="44"/>
        <v>3.8</v>
      </c>
      <c r="AN86" s="13">
        <f t="shared" si="44"/>
        <v>3.8</v>
      </c>
      <c r="AO86" s="13">
        <f t="shared" si="44"/>
        <v>3.8</v>
      </c>
      <c r="AP86" s="13">
        <f t="shared" si="44"/>
        <v>3.8</v>
      </c>
      <c r="AQ86" s="13">
        <f t="shared" si="44"/>
        <v>3.8</v>
      </c>
      <c r="AR86" s="13">
        <f t="shared" si="44"/>
        <v>3.8</v>
      </c>
      <c r="AS86" s="13">
        <f t="shared" si="44"/>
        <v>3.8</v>
      </c>
      <c r="AT86" s="13">
        <f t="shared" si="44"/>
        <v>3.8</v>
      </c>
      <c r="AU86" s="13">
        <f t="shared" si="44"/>
        <v>3.8</v>
      </c>
      <c r="AV86" s="13">
        <f t="shared" si="44"/>
        <v>3.8</v>
      </c>
      <c r="AW86" s="13">
        <f t="shared" si="44"/>
        <v>3.8</v>
      </c>
      <c r="AX86" s="13">
        <f t="shared" si="44"/>
        <v>3.8</v>
      </c>
    </row>
    <row r="87" spans="1:50" x14ac:dyDescent="0.25">
      <c r="A87" s="1" t="s">
        <v>82</v>
      </c>
      <c r="B87" s="13">
        <f t="shared" ref="B87:O87" si="45">IF(B10&gt;35,IF(B23&gt;7,IF(B16&gt;10,IF(B16&gt;20,IF(B11&gt;5,92.857143,94),78.571429),IF(B14&gt;4,98.333333,100)),IF(B16&gt;1,IF(B17&gt;5,IF(B11&gt;1,49.6,40.8),IF(B10&gt;45,IF(B10&gt;65,53,IF(B14&gt;0,56.666667,65)),75)),83.333333)),IF(B16&gt;8,IF(B12&gt;5,56.875,45),IF(B21&gt;4,IF(B12&gt;3,46,29),IF(B23&gt;4,IF(B10&gt;7,IF(B16&gt;3,25.4,35),15.8),IF(B10&gt;10,17.75,IF(B19&gt;0,11.4,6))))))</f>
        <v>6</v>
      </c>
      <c r="C87" s="13">
        <f t="shared" si="45"/>
        <v>6</v>
      </c>
      <c r="D87" s="13">
        <f t="shared" si="45"/>
        <v>6</v>
      </c>
      <c r="E87" s="13">
        <f t="shared" si="45"/>
        <v>6</v>
      </c>
      <c r="F87" s="13">
        <f t="shared" si="45"/>
        <v>6</v>
      </c>
      <c r="G87" s="13">
        <f t="shared" si="45"/>
        <v>6</v>
      </c>
      <c r="H87" s="13">
        <f t="shared" si="45"/>
        <v>6</v>
      </c>
      <c r="I87" s="13">
        <f t="shared" si="45"/>
        <v>6</v>
      </c>
      <c r="J87" s="13">
        <f t="shared" si="45"/>
        <v>6</v>
      </c>
      <c r="K87" s="13">
        <f t="shared" si="45"/>
        <v>6</v>
      </c>
      <c r="L87" s="13">
        <f t="shared" si="45"/>
        <v>6</v>
      </c>
      <c r="M87" s="13">
        <f t="shared" si="45"/>
        <v>6</v>
      </c>
      <c r="N87" s="13">
        <f t="shared" si="45"/>
        <v>6</v>
      </c>
      <c r="O87" s="13">
        <f t="shared" si="45"/>
        <v>6</v>
      </c>
      <c r="P87" s="13">
        <f t="shared" ref="P87:AX87" si="46">IF(P10&gt;35,IF(P23&gt;7,IF(P16&gt;10,IF(P16&gt;20,IF(P11&gt;5,92.857143,94),78.571429),IF(P14&gt;4,98.333333,100)),IF(P16&gt;1,IF(P17&gt;5,IF(P11&gt;1,49.6,40.8),IF(P10&gt;45,IF(P10&gt;65,53,IF(P14&gt;0,56.666667,65)),75)),83.333333)),IF(P16&gt;8,IF(P12&gt;5,56.875,45),IF(P21&gt;4,IF(P12&gt;3,46,29),IF(P23&gt;4,IF(P10&gt;7,IF(P16&gt;3,25.4,35),15.8),IF(P10&gt;10,17.75,IF(P19&gt;0,11.4,6))))))</f>
        <v>6</v>
      </c>
      <c r="Q87" s="13">
        <f t="shared" si="46"/>
        <v>6</v>
      </c>
      <c r="R87" s="13">
        <f t="shared" si="46"/>
        <v>6</v>
      </c>
      <c r="S87" s="13">
        <f t="shared" si="46"/>
        <v>6</v>
      </c>
      <c r="T87" s="13">
        <f t="shared" si="46"/>
        <v>6</v>
      </c>
      <c r="U87" s="13">
        <f t="shared" si="46"/>
        <v>6</v>
      </c>
      <c r="V87" s="13">
        <f t="shared" si="46"/>
        <v>6</v>
      </c>
      <c r="W87" s="13">
        <f t="shared" si="46"/>
        <v>6</v>
      </c>
      <c r="X87" s="13">
        <f t="shared" si="46"/>
        <v>6</v>
      </c>
      <c r="Y87" s="13">
        <f t="shared" si="46"/>
        <v>6</v>
      </c>
      <c r="Z87" s="13">
        <f t="shared" si="46"/>
        <v>6</v>
      </c>
      <c r="AA87" s="13">
        <f t="shared" si="46"/>
        <v>6</v>
      </c>
      <c r="AB87" s="13">
        <f t="shared" si="46"/>
        <v>6</v>
      </c>
      <c r="AC87" s="13">
        <f t="shared" si="46"/>
        <v>6</v>
      </c>
      <c r="AD87" s="13">
        <f t="shared" si="46"/>
        <v>6</v>
      </c>
      <c r="AE87" s="13">
        <f t="shared" si="46"/>
        <v>6</v>
      </c>
      <c r="AF87" s="13">
        <f t="shared" si="46"/>
        <v>6</v>
      </c>
      <c r="AG87" s="13">
        <f t="shared" si="46"/>
        <v>6</v>
      </c>
      <c r="AH87" s="13">
        <f t="shared" si="46"/>
        <v>6</v>
      </c>
      <c r="AI87" s="13">
        <f t="shared" si="46"/>
        <v>6</v>
      </c>
      <c r="AJ87" s="13">
        <f t="shared" si="46"/>
        <v>6</v>
      </c>
      <c r="AK87" s="13">
        <f t="shared" si="46"/>
        <v>6</v>
      </c>
      <c r="AL87" s="13">
        <f t="shared" si="46"/>
        <v>6</v>
      </c>
      <c r="AM87" s="13">
        <f t="shared" si="46"/>
        <v>6</v>
      </c>
      <c r="AN87" s="13">
        <f t="shared" si="46"/>
        <v>6</v>
      </c>
      <c r="AO87" s="13">
        <f t="shared" si="46"/>
        <v>6</v>
      </c>
      <c r="AP87" s="13">
        <f t="shared" si="46"/>
        <v>6</v>
      </c>
      <c r="AQ87" s="13">
        <f t="shared" si="46"/>
        <v>6</v>
      </c>
      <c r="AR87" s="13">
        <f t="shared" si="46"/>
        <v>6</v>
      </c>
      <c r="AS87" s="13">
        <f t="shared" si="46"/>
        <v>6</v>
      </c>
      <c r="AT87" s="13">
        <f t="shared" si="46"/>
        <v>6</v>
      </c>
      <c r="AU87" s="13">
        <f t="shared" si="46"/>
        <v>6</v>
      </c>
      <c r="AV87" s="13">
        <f t="shared" si="46"/>
        <v>6</v>
      </c>
      <c r="AW87" s="13">
        <f t="shared" si="46"/>
        <v>6</v>
      </c>
      <c r="AX87" s="13">
        <f t="shared" si="46"/>
        <v>6</v>
      </c>
    </row>
    <row r="88" spans="1:50" x14ac:dyDescent="0.25">
      <c r="A88" s="1" t="s">
        <v>83</v>
      </c>
      <c r="B88" s="13">
        <f t="shared" ref="B88:O88" si="47">IF(B10&gt;35,IF(B12&gt;4,IF(B22&gt;7,IF(B12&gt;15,100,IF(B13&gt;3,91.285714,86)),70.857143),IF(B14&gt;0,IF(B11&gt;8,53.125,IF(B13&gt;1,71.857143,IF(B16&gt;1,80,75))),IF(B20&gt;4,IF(B11&gt;0,61.857143,57.5),IF(B16&gt;5,58.8,39.571429)))),IF(B10&gt;8,IF(B13&gt;0,IF(B17&gt;0,IF(B13&gt;1,42,55.833333),29.222222),IF(B25&gt;4,14.5,IF(B23&gt;2,39.333333,20))),IF(B21&gt;3,4.875,IF(B11&gt;1,11.428571,7.8))))</f>
        <v>7.8</v>
      </c>
      <c r="C88" s="13">
        <f t="shared" si="47"/>
        <v>7.8</v>
      </c>
      <c r="D88" s="13">
        <f t="shared" si="47"/>
        <v>7.8</v>
      </c>
      <c r="E88" s="13">
        <f t="shared" si="47"/>
        <v>7.8</v>
      </c>
      <c r="F88" s="13">
        <f t="shared" si="47"/>
        <v>7.8</v>
      </c>
      <c r="G88" s="13">
        <f t="shared" si="47"/>
        <v>7.8</v>
      </c>
      <c r="H88" s="13">
        <f t="shared" si="47"/>
        <v>7.8</v>
      </c>
      <c r="I88" s="13">
        <f t="shared" si="47"/>
        <v>7.8</v>
      </c>
      <c r="J88" s="13">
        <f t="shared" si="47"/>
        <v>7.8</v>
      </c>
      <c r="K88" s="13">
        <f t="shared" si="47"/>
        <v>7.8</v>
      </c>
      <c r="L88" s="13">
        <f t="shared" si="47"/>
        <v>7.8</v>
      </c>
      <c r="M88" s="13">
        <f t="shared" si="47"/>
        <v>7.8</v>
      </c>
      <c r="N88" s="13">
        <f t="shared" si="47"/>
        <v>7.8</v>
      </c>
      <c r="O88" s="13">
        <f t="shared" si="47"/>
        <v>7.8</v>
      </c>
      <c r="P88" s="13">
        <f t="shared" ref="P88:AX88" si="48">IF(P10&gt;35,IF(P12&gt;4,IF(P22&gt;7,IF(P12&gt;15,100,IF(P13&gt;3,91.285714,86)),70.857143),IF(P14&gt;0,IF(P11&gt;8,53.125,IF(P13&gt;1,71.857143,IF(P16&gt;1,80,75))),IF(P20&gt;4,IF(P11&gt;0,61.857143,57.5),IF(P16&gt;5,58.8,39.571429)))),IF(P10&gt;8,IF(P13&gt;0,IF(P17&gt;0,IF(P13&gt;1,42,55.833333),29.222222),IF(P25&gt;4,14.5,IF(P23&gt;2,39.333333,20))),IF(P21&gt;3,4.875,IF(P11&gt;1,11.428571,7.8))))</f>
        <v>7.8</v>
      </c>
      <c r="Q88" s="13">
        <f t="shared" si="48"/>
        <v>7.8</v>
      </c>
      <c r="R88" s="13">
        <f t="shared" si="48"/>
        <v>7.8</v>
      </c>
      <c r="S88" s="13">
        <f t="shared" si="48"/>
        <v>7.8</v>
      </c>
      <c r="T88" s="13">
        <f t="shared" si="48"/>
        <v>7.8</v>
      </c>
      <c r="U88" s="13">
        <f t="shared" si="48"/>
        <v>7.8</v>
      </c>
      <c r="V88" s="13">
        <f t="shared" si="48"/>
        <v>7.8</v>
      </c>
      <c r="W88" s="13">
        <f t="shared" si="48"/>
        <v>7.8</v>
      </c>
      <c r="X88" s="13">
        <f t="shared" si="48"/>
        <v>7.8</v>
      </c>
      <c r="Y88" s="13">
        <f t="shared" si="48"/>
        <v>7.8</v>
      </c>
      <c r="Z88" s="13">
        <f t="shared" si="48"/>
        <v>7.8</v>
      </c>
      <c r="AA88" s="13">
        <f t="shared" si="48"/>
        <v>7.8</v>
      </c>
      <c r="AB88" s="13">
        <f t="shared" si="48"/>
        <v>7.8</v>
      </c>
      <c r="AC88" s="13">
        <f t="shared" si="48"/>
        <v>7.8</v>
      </c>
      <c r="AD88" s="13">
        <f t="shared" si="48"/>
        <v>7.8</v>
      </c>
      <c r="AE88" s="13">
        <f t="shared" si="48"/>
        <v>7.8</v>
      </c>
      <c r="AF88" s="13">
        <f t="shared" si="48"/>
        <v>7.8</v>
      </c>
      <c r="AG88" s="13">
        <f t="shared" si="48"/>
        <v>7.8</v>
      </c>
      <c r="AH88" s="13">
        <f t="shared" si="48"/>
        <v>7.8</v>
      </c>
      <c r="AI88" s="13">
        <f t="shared" si="48"/>
        <v>7.8</v>
      </c>
      <c r="AJ88" s="13">
        <f t="shared" si="48"/>
        <v>7.8</v>
      </c>
      <c r="AK88" s="13">
        <f t="shared" si="48"/>
        <v>7.8</v>
      </c>
      <c r="AL88" s="13">
        <f t="shared" si="48"/>
        <v>7.8</v>
      </c>
      <c r="AM88" s="13">
        <f t="shared" si="48"/>
        <v>7.8</v>
      </c>
      <c r="AN88" s="13">
        <f t="shared" si="48"/>
        <v>7.8</v>
      </c>
      <c r="AO88" s="13">
        <f t="shared" si="48"/>
        <v>7.8</v>
      </c>
      <c r="AP88" s="13">
        <f t="shared" si="48"/>
        <v>7.8</v>
      </c>
      <c r="AQ88" s="13">
        <f t="shared" si="48"/>
        <v>7.8</v>
      </c>
      <c r="AR88" s="13">
        <f t="shared" si="48"/>
        <v>7.8</v>
      </c>
      <c r="AS88" s="13">
        <f t="shared" si="48"/>
        <v>7.8</v>
      </c>
      <c r="AT88" s="13">
        <f t="shared" si="48"/>
        <v>7.8</v>
      </c>
      <c r="AU88" s="13">
        <f t="shared" si="48"/>
        <v>7.8</v>
      </c>
      <c r="AV88" s="13">
        <f t="shared" si="48"/>
        <v>7.8</v>
      </c>
      <c r="AW88" s="13">
        <f t="shared" si="48"/>
        <v>7.8</v>
      </c>
      <c r="AX88" s="13">
        <f t="shared" si="48"/>
        <v>7.8</v>
      </c>
    </row>
    <row r="89" spans="1:50" x14ac:dyDescent="0.25">
      <c r="A89" s="1" t="s">
        <v>84</v>
      </c>
      <c r="B89" s="13">
        <f t="shared" ref="B89:O89" si="49">IF(B10&gt;40,IF(B13&gt;0,IF(B18&gt;10,IF(B11&gt;10,93.5,91.111111),IF(B16&gt;20,84.636364,IF(B10&gt;50,73,65))),IF(B22&gt;4,IF(B22&gt;5,IF(B11&gt;5,62,61.2),50.375),IF(B11&gt;0,74.333333,60))),IF(B11&gt;2,IF(B16&gt;2,IF(B19&gt;0,IF(B10&gt;30,IF(B17&gt;2,53.571429,39),IF(B11&gt;7,22.8,47)),IF(B14&gt;0,70,53.75)),IF(B13&gt;1,44.166667,16.625)),IF(B22&gt;3,19.777778,IF(B17&gt;1,8.6,2.666667))))</f>
        <v>2.6666669999999999</v>
      </c>
      <c r="C89" s="13">
        <f t="shared" si="49"/>
        <v>2.6666669999999999</v>
      </c>
      <c r="D89" s="13">
        <f t="shared" si="49"/>
        <v>2.6666669999999999</v>
      </c>
      <c r="E89" s="13">
        <f t="shared" si="49"/>
        <v>2.6666669999999999</v>
      </c>
      <c r="F89" s="13">
        <f t="shared" si="49"/>
        <v>2.6666669999999999</v>
      </c>
      <c r="G89" s="13">
        <f t="shared" si="49"/>
        <v>2.6666669999999999</v>
      </c>
      <c r="H89" s="13">
        <f t="shared" si="49"/>
        <v>2.6666669999999999</v>
      </c>
      <c r="I89" s="13">
        <f t="shared" si="49"/>
        <v>2.6666669999999999</v>
      </c>
      <c r="J89" s="13">
        <f t="shared" si="49"/>
        <v>2.6666669999999999</v>
      </c>
      <c r="K89" s="13">
        <f t="shared" si="49"/>
        <v>2.6666669999999999</v>
      </c>
      <c r="L89" s="13">
        <f t="shared" si="49"/>
        <v>2.6666669999999999</v>
      </c>
      <c r="M89" s="13">
        <f t="shared" si="49"/>
        <v>2.6666669999999999</v>
      </c>
      <c r="N89" s="13">
        <f t="shared" si="49"/>
        <v>2.6666669999999999</v>
      </c>
      <c r="O89" s="13">
        <f t="shared" si="49"/>
        <v>2.6666669999999999</v>
      </c>
      <c r="P89" s="13">
        <f t="shared" ref="P89:AX89" si="50">IF(P10&gt;40,IF(P13&gt;0,IF(P18&gt;10,IF(P11&gt;10,93.5,91.111111),IF(P16&gt;20,84.636364,IF(P10&gt;50,73,65))),IF(P22&gt;4,IF(P22&gt;5,IF(P11&gt;5,62,61.2),50.375),IF(P11&gt;0,74.333333,60))),IF(P11&gt;2,IF(P16&gt;2,IF(P19&gt;0,IF(P10&gt;30,IF(P17&gt;2,53.571429,39),IF(P11&gt;7,22.8,47)),IF(P14&gt;0,70,53.75)),IF(P13&gt;1,44.166667,16.625)),IF(P22&gt;3,19.777778,IF(P17&gt;1,8.6,2.666667))))</f>
        <v>2.6666669999999999</v>
      </c>
      <c r="Q89" s="13">
        <f t="shared" si="50"/>
        <v>2.6666669999999999</v>
      </c>
      <c r="R89" s="13">
        <f t="shared" si="50"/>
        <v>2.6666669999999999</v>
      </c>
      <c r="S89" s="13">
        <f t="shared" si="50"/>
        <v>2.6666669999999999</v>
      </c>
      <c r="T89" s="13">
        <f t="shared" si="50"/>
        <v>2.6666669999999999</v>
      </c>
      <c r="U89" s="13">
        <f t="shared" si="50"/>
        <v>2.6666669999999999</v>
      </c>
      <c r="V89" s="13">
        <f t="shared" si="50"/>
        <v>2.6666669999999999</v>
      </c>
      <c r="W89" s="13">
        <f t="shared" si="50"/>
        <v>2.6666669999999999</v>
      </c>
      <c r="X89" s="13">
        <f t="shared" si="50"/>
        <v>2.6666669999999999</v>
      </c>
      <c r="Y89" s="13">
        <f t="shared" si="50"/>
        <v>2.6666669999999999</v>
      </c>
      <c r="Z89" s="13">
        <f t="shared" si="50"/>
        <v>2.6666669999999999</v>
      </c>
      <c r="AA89" s="13">
        <f t="shared" si="50"/>
        <v>2.6666669999999999</v>
      </c>
      <c r="AB89" s="13">
        <f t="shared" si="50"/>
        <v>2.6666669999999999</v>
      </c>
      <c r="AC89" s="13">
        <f t="shared" si="50"/>
        <v>2.6666669999999999</v>
      </c>
      <c r="AD89" s="13">
        <f t="shared" si="50"/>
        <v>2.6666669999999999</v>
      </c>
      <c r="AE89" s="13">
        <f t="shared" si="50"/>
        <v>2.6666669999999999</v>
      </c>
      <c r="AF89" s="13">
        <f t="shared" si="50"/>
        <v>2.6666669999999999</v>
      </c>
      <c r="AG89" s="13">
        <f t="shared" si="50"/>
        <v>2.6666669999999999</v>
      </c>
      <c r="AH89" s="13">
        <f t="shared" si="50"/>
        <v>2.6666669999999999</v>
      </c>
      <c r="AI89" s="13">
        <f t="shared" si="50"/>
        <v>2.6666669999999999</v>
      </c>
      <c r="AJ89" s="13">
        <f t="shared" si="50"/>
        <v>2.6666669999999999</v>
      </c>
      <c r="AK89" s="13">
        <f t="shared" si="50"/>
        <v>2.6666669999999999</v>
      </c>
      <c r="AL89" s="13">
        <f t="shared" si="50"/>
        <v>2.6666669999999999</v>
      </c>
      <c r="AM89" s="13">
        <f t="shared" si="50"/>
        <v>2.6666669999999999</v>
      </c>
      <c r="AN89" s="13">
        <f t="shared" si="50"/>
        <v>2.6666669999999999</v>
      </c>
      <c r="AO89" s="13">
        <f t="shared" si="50"/>
        <v>2.6666669999999999</v>
      </c>
      <c r="AP89" s="13">
        <f t="shared" si="50"/>
        <v>2.6666669999999999</v>
      </c>
      <c r="AQ89" s="13">
        <f t="shared" si="50"/>
        <v>2.6666669999999999</v>
      </c>
      <c r="AR89" s="13">
        <f t="shared" si="50"/>
        <v>2.6666669999999999</v>
      </c>
      <c r="AS89" s="13">
        <f t="shared" si="50"/>
        <v>2.6666669999999999</v>
      </c>
      <c r="AT89" s="13">
        <f t="shared" si="50"/>
        <v>2.6666669999999999</v>
      </c>
      <c r="AU89" s="13">
        <f t="shared" si="50"/>
        <v>2.6666669999999999</v>
      </c>
      <c r="AV89" s="13">
        <f t="shared" si="50"/>
        <v>2.6666669999999999</v>
      </c>
      <c r="AW89" s="13">
        <f t="shared" si="50"/>
        <v>2.6666669999999999</v>
      </c>
      <c r="AX89" s="13">
        <f t="shared" si="50"/>
        <v>2.6666669999999999</v>
      </c>
    </row>
    <row r="90" spans="1:50" x14ac:dyDescent="0.25">
      <c r="A90" s="1" t="s">
        <v>85</v>
      </c>
      <c r="B90" s="13">
        <f t="shared" ref="B90:O90" si="51">IF(B10&gt;35,IF(B12&gt;0,IF(B23&gt;6,IF(B25&gt;0,IF(B11&gt;5,90,69.8),IF(B17&gt;3,95.5,90)),IF(B17&gt;1,IF(B19&gt;1,63.571429,IF(B23&gt;2,90,72.444444)),IF(B14&gt;1,42.142857,62.555556))),IF(B17&gt;15,34.6,IF(B25&gt;1,44.285714,IF(B16&gt;1,68.857143,63.3)))),IF(B17&gt;2,IF(B11&gt;1,56,IF(B18&gt;5,33,28.571429)),IF(B23&gt;1,IF(B11&gt;3,31.25,IF(B17&gt;0,17.5,8.5)),5.555556)))</f>
        <v>5.5555560000000002</v>
      </c>
      <c r="C90" s="13">
        <f t="shared" si="51"/>
        <v>5.5555560000000002</v>
      </c>
      <c r="D90" s="13">
        <f t="shared" si="51"/>
        <v>5.5555560000000002</v>
      </c>
      <c r="E90" s="13">
        <f t="shared" si="51"/>
        <v>5.5555560000000002</v>
      </c>
      <c r="F90" s="13">
        <f t="shared" si="51"/>
        <v>5.5555560000000002</v>
      </c>
      <c r="G90" s="13">
        <f t="shared" si="51"/>
        <v>5.5555560000000002</v>
      </c>
      <c r="H90" s="13">
        <f t="shared" si="51"/>
        <v>5.5555560000000002</v>
      </c>
      <c r="I90" s="13">
        <f t="shared" si="51"/>
        <v>5.5555560000000002</v>
      </c>
      <c r="J90" s="13">
        <f t="shared" si="51"/>
        <v>5.5555560000000002</v>
      </c>
      <c r="K90" s="13">
        <f t="shared" si="51"/>
        <v>5.5555560000000002</v>
      </c>
      <c r="L90" s="13">
        <f t="shared" si="51"/>
        <v>5.5555560000000002</v>
      </c>
      <c r="M90" s="13">
        <f t="shared" si="51"/>
        <v>5.5555560000000002</v>
      </c>
      <c r="N90" s="13">
        <f t="shared" si="51"/>
        <v>5.5555560000000002</v>
      </c>
      <c r="O90" s="13">
        <f t="shared" si="51"/>
        <v>5.5555560000000002</v>
      </c>
      <c r="P90" s="13">
        <f t="shared" ref="P90:AX90" si="52">IF(P10&gt;35,IF(P12&gt;0,IF(P23&gt;6,IF(P25&gt;0,IF(P11&gt;5,90,69.8),IF(P17&gt;3,95.5,90)),IF(P17&gt;1,IF(P19&gt;1,63.571429,IF(P23&gt;2,90,72.444444)),IF(P14&gt;1,42.142857,62.555556))),IF(P17&gt;15,34.6,IF(P25&gt;1,44.285714,IF(P16&gt;1,68.857143,63.3)))),IF(P17&gt;2,IF(P11&gt;1,56,IF(P18&gt;5,33,28.571429)),IF(P23&gt;1,IF(P11&gt;3,31.25,IF(P17&gt;0,17.5,8.5)),5.555556)))</f>
        <v>5.5555560000000002</v>
      </c>
      <c r="Q90" s="13">
        <f t="shared" si="52"/>
        <v>5.5555560000000002</v>
      </c>
      <c r="R90" s="13">
        <f t="shared" si="52"/>
        <v>5.5555560000000002</v>
      </c>
      <c r="S90" s="13">
        <f t="shared" si="52"/>
        <v>5.5555560000000002</v>
      </c>
      <c r="T90" s="13">
        <f t="shared" si="52"/>
        <v>5.5555560000000002</v>
      </c>
      <c r="U90" s="13">
        <f t="shared" si="52"/>
        <v>5.5555560000000002</v>
      </c>
      <c r="V90" s="13">
        <f t="shared" si="52"/>
        <v>5.5555560000000002</v>
      </c>
      <c r="W90" s="13">
        <f t="shared" si="52"/>
        <v>5.5555560000000002</v>
      </c>
      <c r="X90" s="13">
        <f t="shared" si="52"/>
        <v>5.5555560000000002</v>
      </c>
      <c r="Y90" s="13">
        <f t="shared" si="52"/>
        <v>5.5555560000000002</v>
      </c>
      <c r="Z90" s="13">
        <f t="shared" si="52"/>
        <v>5.5555560000000002</v>
      </c>
      <c r="AA90" s="13">
        <f t="shared" si="52"/>
        <v>5.5555560000000002</v>
      </c>
      <c r="AB90" s="13">
        <f t="shared" si="52"/>
        <v>5.5555560000000002</v>
      </c>
      <c r="AC90" s="13">
        <f t="shared" si="52"/>
        <v>5.5555560000000002</v>
      </c>
      <c r="AD90" s="13">
        <f t="shared" si="52"/>
        <v>5.5555560000000002</v>
      </c>
      <c r="AE90" s="13">
        <f t="shared" si="52"/>
        <v>5.5555560000000002</v>
      </c>
      <c r="AF90" s="13">
        <f t="shared" si="52"/>
        <v>5.5555560000000002</v>
      </c>
      <c r="AG90" s="13">
        <f t="shared" si="52"/>
        <v>5.5555560000000002</v>
      </c>
      <c r="AH90" s="13">
        <f t="shared" si="52"/>
        <v>5.5555560000000002</v>
      </c>
      <c r="AI90" s="13">
        <f t="shared" si="52"/>
        <v>5.5555560000000002</v>
      </c>
      <c r="AJ90" s="13">
        <f t="shared" si="52"/>
        <v>5.5555560000000002</v>
      </c>
      <c r="AK90" s="13">
        <f t="shared" si="52"/>
        <v>5.5555560000000002</v>
      </c>
      <c r="AL90" s="13">
        <f t="shared" si="52"/>
        <v>5.5555560000000002</v>
      </c>
      <c r="AM90" s="13">
        <f t="shared" si="52"/>
        <v>5.5555560000000002</v>
      </c>
      <c r="AN90" s="13">
        <f t="shared" si="52"/>
        <v>5.5555560000000002</v>
      </c>
      <c r="AO90" s="13">
        <f t="shared" si="52"/>
        <v>5.5555560000000002</v>
      </c>
      <c r="AP90" s="13">
        <f t="shared" si="52"/>
        <v>5.5555560000000002</v>
      </c>
      <c r="AQ90" s="13">
        <f t="shared" si="52"/>
        <v>5.5555560000000002</v>
      </c>
      <c r="AR90" s="13">
        <f t="shared" si="52"/>
        <v>5.5555560000000002</v>
      </c>
      <c r="AS90" s="13">
        <f t="shared" si="52"/>
        <v>5.5555560000000002</v>
      </c>
      <c r="AT90" s="13">
        <f t="shared" si="52"/>
        <v>5.5555560000000002</v>
      </c>
      <c r="AU90" s="13">
        <f t="shared" si="52"/>
        <v>5.5555560000000002</v>
      </c>
      <c r="AV90" s="13">
        <f t="shared" si="52"/>
        <v>5.5555560000000002</v>
      </c>
      <c r="AW90" s="13">
        <f t="shared" si="52"/>
        <v>5.5555560000000002</v>
      </c>
      <c r="AX90" s="13">
        <f t="shared" si="52"/>
        <v>5.5555560000000002</v>
      </c>
    </row>
    <row r="91" spans="1:50" x14ac:dyDescent="0.25">
      <c r="A91" s="1" t="s">
        <v>86</v>
      </c>
      <c r="B91" s="13">
        <f t="shared" ref="B91:O91" si="53">IF(B10&gt;25,IF(B22&gt;7,IF(B10&gt;55,IF(B17&gt;1,IF(B12&gt;10,94,100),81.8),IF(B12&gt;5,71.2,57.5)),IF(B13&gt;1,IF(B10&gt;65,91.666667,IF(B10&gt;45,IF(B11&gt;1,74.6,67.857143),57.166667)),IF(B12&gt;35,29.166667,IF(B17&gt;5,IF(B12&gt;0,43,37.272727),IF(B20&gt;0,IF(B22&gt;5,44,54.5),61.666667))))),IF(B20&gt;5,83.666667,IF(B11&gt;1,IF(B25&gt;2,IF(B12&gt;0,21.6,17),39.125),IF(B16&gt;5,21,IF(B16&gt;1,8.625,2.222222)))))</f>
        <v>2.2222219999999999</v>
      </c>
      <c r="C91" s="13">
        <f t="shared" si="53"/>
        <v>2.2222219999999999</v>
      </c>
      <c r="D91" s="13">
        <f t="shared" si="53"/>
        <v>2.2222219999999999</v>
      </c>
      <c r="E91" s="13">
        <f t="shared" si="53"/>
        <v>2.2222219999999999</v>
      </c>
      <c r="F91" s="13">
        <f t="shared" si="53"/>
        <v>2.2222219999999999</v>
      </c>
      <c r="G91" s="13">
        <f t="shared" si="53"/>
        <v>2.2222219999999999</v>
      </c>
      <c r="H91" s="13">
        <f t="shared" si="53"/>
        <v>2.2222219999999999</v>
      </c>
      <c r="I91" s="13">
        <f t="shared" si="53"/>
        <v>2.2222219999999999</v>
      </c>
      <c r="J91" s="13">
        <f t="shared" si="53"/>
        <v>2.2222219999999999</v>
      </c>
      <c r="K91" s="13">
        <f t="shared" si="53"/>
        <v>2.2222219999999999</v>
      </c>
      <c r="L91" s="13">
        <f t="shared" si="53"/>
        <v>2.2222219999999999</v>
      </c>
      <c r="M91" s="13">
        <f t="shared" si="53"/>
        <v>2.2222219999999999</v>
      </c>
      <c r="N91" s="13">
        <f t="shared" si="53"/>
        <v>2.2222219999999999</v>
      </c>
      <c r="O91" s="13">
        <f t="shared" si="53"/>
        <v>2.2222219999999999</v>
      </c>
      <c r="P91" s="13">
        <f t="shared" ref="P91:AX91" si="54">IF(P10&gt;25,IF(P22&gt;7,IF(P10&gt;55,IF(P17&gt;1,IF(P12&gt;10,94,100),81.8),IF(P12&gt;5,71.2,57.5)),IF(P13&gt;1,IF(P10&gt;65,91.666667,IF(P10&gt;45,IF(P11&gt;1,74.6,67.857143),57.166667)),IF(P12&gt;35,29.166667,IF(P17&gt;5,IF(P12&gt;0,43,37.272727),IF(P20&gt;0,IF(P22&gt;5,44,54.5),61.666667))))),IF(P20&gt;5,83.666667,IF(P11&gt;1,IF(P25&gt;2,IF(P12&gt;0,21.6,17),39.125),IF(P16&gt;5,21,IF(P16&gt;1,8.625,2.222222)))))</f>
        <v>2.2222219999999999</v>
      </c>
      <c r="Q91" s="13">
        <f t="shared" si="54"/>
        <v>2.2222219999999999</v>
      </c>
      <c r="R91" s="13">
        <f t="shared" si="54"/>
        <v>2.2222219999999999</v>
      </c>
      <c r="S91" s="13">
        <f t="shared" si="54"/>
        <v>2.2222219999999999</v>
      </c>
      <c r="T91" s="13">
        <f t="shared" si="54"/>
        <v>2.2222219999999999</v>
      </c>
      <c r="U91" s="13">
        <f t="shared" si="54"/>
        <v>2.2222219999999999</v>
      </c>
      <c r="V91" s="13">
        <f t="shared" si="54"/>
        <v>2.2222219999999999</v>
      </c>
      <c r="W91" s="13">
        <f t="shared" si="54"/>
        <v>2.2222219999999999</v>
      </c>
      <c r="X91" s="13">
        <f t="shared" si="54"/>
        <v>2.2222219999999999</v>
      </c>
      <c r="Y91" s="13">
        <f t="shared" si="54"/>
        <v>2.2222219999999999</v>
      </c>
      <c r="Z91" s="13">
        <f t="shared" si="54"/>
        <v>2.2222219999999999</v>
      </c>
      <c r="AA91" s="13">
        <f t="shared" si="54"/>
        <v>2.2222219999999999</v>
      </c>
      <c r="AB91" s="13">
        <f t="shared" si="54"/>
        <v>2.2222219999999999</v>
      </c>
      <c r="AC91" s="13">
        <f t="shared" si="54"/>
        <v>2.2222219999999999</v>
      </c>
      <c r="AD91" s="13">
        <f t="shared" si="54"/>
        <v>2.2222219999999999</v>
      </c>
      <c r="AE91" s="13">
        <f t="shared" si="54"/>
        <v>2.2222219999999999</v>
      </c>
      <c r="AF91" s="13">
        <f t="shared" si="54"/>
        <v>2.2222219999999999</v>
      </c>
      <c r="AG91" s="13">
        <f t="shared" si="54"/>
        <v>2.2222219999999999</v>
      </c>
      <c r="AH91" s="13">
        <f t="shared" si="54"/>
        <v>2.2222219999999999</v>
      </c>
      <c r="AI91" s="13">
        <f t="shared" si="54"/>
        <v>2.2222219999999999</v>
      </c>
      <c r="AJ91" s="13">
        <f t="shared" si="54"/>
        <v>2.2222219999999999</v>
      </c>
      <c r="AK91" s="13">
        <f t="shared" si="54"/>
        <v>2.2222219999999999</v>
      </c>
      <c r="AL91" s="13">
        <f t="shared" si="54"/>
        <v>2.2222219999999999</v>
      </c>
      <c r="AM91" s="13">
        <f t="shared" si="54"/>
        <v>2.2222219999999999</v>
      </c>
      <c r="AN91" s="13">
        <f t="shared" si="54"/>
        <v>2.2222219999999999</v>
      </c>
      <c r="AO91" s="13">
        <f t="shared" si="54"/>
        <v>2.2222219999999999</v>
      </c>
      <c r="AP91" s="13">
        <f t="shared" si="54"/>
        <v>2.2222219999999999</v>
      </c>
      <c r="AQ91" s="13">
        <f t="shared" si="54"/>
        <v>2.2222219999999999</v>
      </c>
      <c r="AR91" s="13">
        <f t="shared" si="54"/>
        <v>2.2222219999999999</v>
      </c>
      <c r="AS91" s="13">
        <f t="shared" si="54"/>
        <v>2.2222219999999999</v>
      </c>
      <c r="AT91" s="13">
        <f t="shared" si="54"/>
        <v>2.2222219999999999</v>
      </c>
      <c r="AU91" s="13">
        <f t="shared" si="54"/>
        <v>2.2222219999999999</v>
      </c>
      <c r="AV91" s="13">
        <f t="shared" si="54"/>
        <v>2.2222219999999999</v>
      </c>
      <c r="AW91" s="13">
        <f t="shared" si="54"/>
        <v>2.2222219999999999</v>
      </c>
      <c r="AX91" s="13">
        <f t="shared" si="54"/>
        <v>2.2222219999999999</v>
      </c>
    </row>
    <row r="92" spans="1:50" x14ac:dyDescent="0.25">
      <c r="A92" s="1" t="s">
        <v>87</v>
      </c>
      <c r="B92" s="13">
        <f t="shared" ref="B92:O92" si="55">IF(B16&gt;3,IF(B10&gt;20,IF(B10&gt;55,IF(B19&gt;25,56.666667,IF(B20&gt;1,IF(B21&gt;3,95,IF(B23&gt;3,76.571429,88)),IF(B13&gt;0,84.166667,66.666667))),IF(B23&gt;5,IF(B23&gt;10,45.857143,IF(B17&gt;4,65,IF(B21&gt;8,92.5,85.222222))),IF(B14&gt;1,42.5,60))),IF(B13&gt;0,43.571429,29.444444)),IF(B10&gt;5,IF(B10&gt;30,IF(B14&gt;0,27.875,42.888889),IF(B23&gt;5,30,IF(B11&gt;1,25.142857,13.571429))),IF(B14&gt;0,7,4.2)))</f>
        <v>4.2</v>
      </c>
      <c r="C92" s="13">
        <f t="shared" si="55"/>
        <v>4.2</v>
      </c>
      <c r="D92" s="13">
        <f t="shared" si="55"/>
        <v>4.2</v>
      </c>
      <c r="E92" s="13">
        <f t="shared" si="55"/>
        <v>4.2</v>
      </c>
      <c r="F92" s="13">
        <f t="shared" si="55"/>
        <v>4.2</v>
      </c>
      <c r="G92" s="13">
        <f t="shared" si="55"/>
        <v>4.2</v>
      </c>
      <c r="H92" s="13">
        <f t="shared" si="55"/>
        <v>4.2</v>
      </c>
      <c r="I92" s="13">
        <f t="shared" si="55"/>
        <v>4.2</v>
      </c>
      <c r="J92" s="13">
        <f t="shared" si="55"/>
        <v>4.2</v>
      </c>
      <c r="K92" s="13">
        <f t="shared" si="55"/>
        <v>4.2</v>
      </c>
      <c r="L92" s="13">
        <f t="shared" si="55"/>
        <v>4.2</v>
      </c>
      <c r="M92" s="13">
        <f t="shared" si="55"/>
        <v>4.2</v>
      </c>
      <c r="N92" s="13">
        <f t="shared" si="55"/>
        <v>4.2</v>
      </c>
      <c r="O92" s="13">
        <f t="shared" si="55"/>
        <v>4.2</v>
      </c>
      <c r="P92" s="13">
        <f t="shared" ref="P92:AX92" si="56">IF(P16&gt;3,IF(P10&gt;20,IF(P10&gt;55,IF(P19&gt;25,56.666667,IF(P20&gt;1,IF(P21&gt;3,95,IF(P23&gt;3,76.571429,88)),IF(P13&gt;0,84.166667,66.666667))),IF(P23&gt;5,IF(P23&gt;10,45.857143,IF(P17&gt;4,65,IF(P21&gt;8,92.5,85.222222))),IF(P14&gt;1,42.5,60))),IF(P13&gt;0,43.571429,29.444444)),IF(P10&gt;5,IF(P10&gt;30,IF(P14&gt;0,27.875,42.888889),IF(P23&gt;5,30,IF(P11&gt;1,25.142857,13.571429))),IF(P14&gt;0,7,4.2)))</f>
        <v>4.2</v>
      </c>
      <c r="Q92" s="13">
        <f t="shared" si="56"/>
        <v>4.2</v>
      </c>
      <c r="R92" s="13">
        <f t="shared" si="56"/>
        <v>4.2</v>
      </c>
      <c r="S92" s="13">
        <f t="shared" si="56"/>
        <v>4.2</v>
      </c>
      <c r="T92" s="13">
        <f t="shared" si="56"/>
        <v>4.2</v>
      </c>
      <c r="U92" s="13">
        <f t="shared" si="56"/>
        <v>4.2</v>
      </c>
      <c r="V92" s="13">
        <f t="shared" si="56"/>
        <v>4.2</v>
      </c>
      <c r="W92" s="13">
        <f t="shared" si="56"/>
        <v>4.2</v>
      </c>
      <c r="X92" s="13">
        <f t="shared" si="56"/>
        <v>4.2</v>
      </c>
      <c r="Y92" s="13">
        <f t="shared" si="56"/>
        <v>4.2</v>
      </c>
      <c r="Z92" s="13">
        <f t="shared" si="56"/>
        <v>4.2</v>
      </c>
      <c r="AA92" s="13">
        <f t="shared" si="56"/>
        <v>4.2</v>
      </c>
      <c r="AB92" s="13">
        <f t="shared" si="56"/>
        <v>4.2</v>
      </c>
      <c r="AC92" s="13">
        <f t="shared" si="56"/>
        <v>4.2</v>
      </c>
      <c r="AD92" s="13">
        <f t="shared" si="56"/>
        <v>4.2</v>
      </c>
      <c r="AE92" s="13">
        <f t="shared" si="56"/>
        <v>4.2</v>
      </c>
      <c r="AF92" s="13">
        <f t="shared" si="56"/>
        <v>4.2</v>
      </c>
      <c r="AG92" s="13">
        <f t="shared" si="56"/>
        <v>4.2</v>
      </c>
      <c r="AH92" s="13">
        <f t="shared" si="56"/>
        <v>4.2</v>
      </c>
      <c r="AI92" s="13">
        <f t="shared" si="56"/>
        <v>4.2</v>
      </c>
      <c r="AJ92" s="13">
        <f t="shared" si="56"/>
        <v>4.2</v>
      </c>
      <c r="AK92" s="13">
        <f t="shared" si="56"/>
        <v>4.2</v>
      </c>
      <c r="AL92" s="13">
        <f t="shared" si="56"/>
        <v>4.2</v>
      </c>
      <c r="AM92" s="13">
        <f t="shared" si="56"/>
        <v>4.2</v>
      </c>
      <c r="AN92" s="13">
        <f t="shared" si="56"/>
        <v>4.2</v>
      </c>
      <c r="AO92" s="13">
        <f t="shared" si="56"/>
        <v>4.2</v>
      </c>
      <c r="AP92" s="13">
        <f t="shared" si="56"/>
        <v>4.2</v>
      </c>
      <c r="AQ92" s="13">
        <f t="shared" si="56"/>
        <v>4.2</v>
      </c>
      <c r="AR92" s="13">
        <f t="shared" si="56"/>
        <v>4.2</v>
      </c>
      <c r="AS92" s="13">
        <f t="shared" si="56"/>
        <v>4.2</v>
      </c>
      <c r="AT92" s="13">
        <f t="shared" si="56"/>
        <v>4.2</v>
      </c>
      <c r="AU92" s="13">
        <f t="shared" si="56"/>
        <v>4.2</v>
      </c>
      <c r="AV92" s="13">
        <f t="shared" si="56"/>
        <v>4.2</v>
      </c>
      <c r="AW92" s="13">
        <f t="shared" si="56"/>
        <v>4.2</v>
      </c>
      <c r="AX92" s="13">
        <f t="shared" si="56"/>
        <v>4.2</v>
      </c>
    </row>
    <row r="93" spans="1:50" x14ac:dyDescent="0.25">
      <c r="A93" s="1" t="s">
        <v>88</v>
      </c>
      <c r="B93" s="13">
        <f t="shared" ref="B93:O93" si="57">IF(B10&gt;25,IF(B22&gt;7,IF(B10&gt;65,IF(B11&gt;5,IF(B12&gt;5,92,92.5),80),IF(B20&gt;2,61.25,83.111111)),IF(B17&gt;2,IF(B17&gt;6,66,IF(B16&gt;8,55,IF(B25&gt;1,21.5,49))),IF(B10&gt;35,IF(B16&gt;15,IF(B11&gt;15,66,68.833333),IF(B12&gt;0,75,79.333333)),43))),IF(B12&gt;2,IF(B25&gt;1,14.4,IF(B16&gt;3,35.142857,54)),IF(B11&gt;0,IF(B10&gt;3,IF(B18&gt;1,IF(B11&gt;7,10.2,9.2),16.666667),IF(B14&gt;0,4,5)),24.875)))</f>
        <v>24.875</v>
      </c>
      <c r="C93" s="13">
        <f t="shared" si="57"/>
        <v>24.875</v>
      </c>
      <c r="D93" s="13">
        <f t="shared" si="57"/>
        <v>24.875</v>
      </c>
      <c r="E93" s="13">
        <f t="shared" si="57"/>
        <v>24.875</v>
      </c>
      <c r="F93" s="13">
        <f t="shared" si="57"/>
        <v>24.875</v>
      </c>
      <c r="G93" s="13">
        <f t="shared" si="57"/>
        <v>24.875</v>
      </c>
      <c r="H93" s="13">
        <f t="shared" si="57"/>
        <v>24.875</v>
      </c>
      <c r="I93" s="13">
        <f t="shared" si="57"/>
        <v>24.875</v>
      </c>
      <c r="J93" s="13">
        <f t="shared" si="57"/>
        <v>24.875</v>
      </c>
      <c r="K93" s="13">
        <f t="shared" si="57"/>
        <v>24.875</v>
      </c>
      <c r="L93" s="13">
        <f t="shared" si="57"/>
        <v>24.875</v>
      </c>
      <c r="M93" s="13">
        <f t="shared" si="57"/>
        <v>24.875</v>
      </c>
      <c r="N93" s="13">
        <f t="shared" si="57"/>
        <v>24.875</v>
      </c>
      <c r="O93" s="13">
        <f t="shared" si="57"/>
        <v>24.875</v>
      </c>
      <c r="P93" s="13">
        <f t="shared" ref="P93:AX93" si="58">IF(P10&gt;25,IF(P22&gt;7,IF(P10&gt;65,IF(P11&gt;5,IF(P12&gt;5,92,92.5),80),IF(P20&gt;2,61.25,83.111111)),IF(P17&gt;2,IF(P17&gt;6,66,IF(P16&gt;8,55,IF(P25&gt;1,21.5,49))),IF(P10&gt;35,IF(P16&gt;15,IF(P11&gt;15,66,68.833333),IF(P12&gt;0,75,79.333333)),43))),IF(P12&gt;2,IF(P25&gt;1,14.4,IF(P16&gt;3,35.142857,54)),IF(P11&gt;0,IF(P10&gt;3,IF(P18&gt;1,IF(P11&gt;7,10.2,9.2),16.666667),IF(P14&gt;0,4,5)),24.875)))</f>
        <v>24.875</v>
      </c>
      <c r="Q93" s="13">
        <f t="shared" si="58"/>
        <v>24.875</v>
      </c>
      <c r="R93" s="13">
        <f t="shared" si="58"/>
        <v>24.875</v>
      </c>
      <c r="S93" s="13">
        <f t="shared" si="58"/>
        <v>24.875</v>
      </c>
      <c r="T93" s="13">
        <f t="shared" si="58"/>
        <v>24.875</v>
      </c>
      <c r="U93" s="13">
        <f t="shared" si="58"/>
        <v>24.875</v>
      </c>
      <c r="V93" s="13">
        <f t="shared" si="58"/>
        <v>24.875</v>
      </c>
      <c r="W93" s="13">
        <f t="shared" si="58"/>
        <v>24.875</v>
      </c>
      <c r="X93" s="13">
        <f t="shared" si="58"/>
        <v>24.875</v>
      </c>
      <c r="Y93" s="13">
        <f t="shared" si="58"/>
        <v>24.875</v>
      </c>
      <c r="Z93" s="13">
        <f t="shared" si="58"/>
        <v>24.875</v>
      </c>
      <c r="AA93" s="13">
        <f t="shared" si="58"/>
        <v>24.875</v>
      </c>
      <c r="AB93" s="13">
        <f t="shared" si="58"/>
        <v>24.875</v>
      </c>
      <c r="AC93" s="13">
        <f t="shared" si="58"/>
        <v>24.875</v>
      </c>
      <c r="AD93" s="13">
        <f t="shared" si="58"/>
        <v>24.875</v>
      </c>
      <c r="AE93" s="13">
        <f t="shared" si="58"/>
        <v>24.875</v>
      </c>
      <c r="AF93" s="13">
        <f t="shared" si="58"/>
        <v>24.875</v>
      </c>
      <c r="AG93" s="13">
        <f t="shared" si="58"/>
        <v>24.875</v>
      </c>
      <c r="AH93" s="13">
        <f t="shared" si="58"/>
        <v>24.875</v>
      </c>
      <c r="AI93" s="13">
        <f t="shared" si="58"/>
        <v>24.875</v>
      </c>
      <c r="AJ93" s="13">
        <f t="shared" si="58"/>
        <v>24.875</v>
      </c>
      <c r="AK93" s="13">
        <f t="shared" si="58"/>
        <v>24.875</v>
      </c>
      <c r="AL93" s="13">
        <f t="shared" si="58"/>
        <v>24.875</v>
      </c>
      <c r="AM93" s="13">
        <f t="shared" si="58"/>
        <v>24.875</v>
      </c>
      <c r="AN93" s="13">
        <f t="shared" si="58"/>
        <v>24.875</v>
      </c>
      <c r="AO93" s="13">
        <f t="shared" si="58"/>
        <v>24.875</v>
      </c>
      <c r="AP93" s="13">
        <f t="shared" si="58"/>
        <v>24.875</v>
      </c>
      <c r="AQ93" s="13">
        <f t="shared" si="58"/>
        <v>24.875</v>
      </c>
      <c r="AR93" s="13">
        <f t="shared" si="58"/>
        <v>24.875</v>
      </c>
      <c r="AS93" s="13">
        <f t="shared" si="58"/>
        <v>24.875</v>
      </c>
      <c r="AT93" s="13">
        <f t="shared" si="58"/>
        <v>24.875</v>
      </c>
      <c r="AU93" s="13">
        <f t="shared" si="58"/>
        <v>24.875</v>
      </c>
      <c r="AV93" s="13">
        <f t="shared" si="58"/>
        <v>24.875</v>
      </c>
      <c r="AW93" s="13">
        <f t="shared" si="58"/>
        <v>24.875</v>
      </c>
      <c r="AX93" s="13">
        <f t="shared" si="58"/>
        <v>24.875</v>
      </c>
    </row>
    <row r="94" spans="1:50" x14ac:dyDescent="0.25">
      <c r="A94" s="1" t="s">
        <v>89</v>
      </c>
      <c r="B94" s="13">
        <f t="shared" ref="B94:O94" si="59">IF(B10&gt;30,IF(B23&gt;7,IF(B10&gt;50,IF(B12&gt;10,IF(B11&gt;15,88,92),82.2),IF(B16&gt;15,37,71)),IF(B25&gt;3,33.333333,IF(B16&gt;1,IF(B13&gt;1,78.571429,IF(B23&gt;4,57,IF(B11&gt;20,75.2,IF(B11&gt;5,60.4,68.5)))),IF(B19&gt;1,61,IF(B13&gt;0,50,46))))),IF(B21&gt;2,IF(B11&gt;9,IF(B16&gt;1,38.333333,63.333333),IF(B17&gt;0,40.833333,IF(B20&gt;4,32,20))),IF(B12&gt;0,IF(B17&gt;0,29.333333,17.777778),IF(B18&gt;0,6,1.4))))</f>
        <v>1.4</v>
      </c>
      <c r="C94" s="13">
        <f t="shared" si="59"/>
        <v>1.4</v>
      </c>
      <c r="D94" s="13">
        <f t="shared" si="59"/>
        <v>1.4</v>
      </c>
      <c r="E94" s="13">
        <f t="shared" si="59"/>
        <v>1.4</v>
      </c>
      <c r="F94" s="13">
        <f t="shared" si="59"/>
        <v>1.4</v>
      </c>
      <c r="G94" s="13">
        <f t="shared" si="59"/>
        <v>1.4</v>
      </c>
      <c r="H94" s="13">
        <f t="shared" si="59"/>
        <v>1.4</v>
      </c>
      <c r="I94" s="13">
        <f t="shared" si="59"/>
        <v>1.4</v>
      </c>
      <c r="J94" s="13">
        <f t="shared" si="59"/>
        <v>1.4</v>
      </c>
      <c r="K94" s="13">
        <f t="shared" si="59"/>
        <v>1.4</v>
      </c>
      <c r="L94" s="13">
        <f t="shared" si="59"/>
        <v>1.4</v>
      </c>
      <c r="M94" s="13">
        <f t="shared" si="59"/>
        <v>1.4</v>
      </c>
      <c r="N94" s="13">
        <f t="shared" si="59"/>
        <v>1.4</v>
      </c>
      <c r="O94" s="13">
        <f t="shared" si="59"/>
        <v>1.4</v>
      </c>
      <c r="P94" s="13">
        <f t="shared" ref="P94:AX94" si="60">IF(P10&gt;30,IF(P23&gt;7,IF(P10&gt;50,IF(P12&gt;10,IF(P11&gt;15,88,92),82.2),IF(P16&gt;15,37,71)),IF(P25&gt;3,33.333333,IF(P16&gt;1,IF(P13&gt;1,78.571429,IF(P23&gt;4,57,IF(P11&gt;20,75.2,IF(P11&gt;5,60.4,68.5)))),IF(P19&gt;1,61,IF(P13&gt;0,50,46))))),IF(P21&gt;2,IF(P11&gt;9,IF(P16&gt;1,38.333333,63.333333),IF(P17&gt;0,40.833333,IF(P20&gt;4,32,20))),IF(P12&gt;0,IF(P17&gt;0,29.333333,17.777778),IF(P18&gt;0,6,1.4))))</f>
        <v>1.4</v>
      </c>
      <c r="Q94" s="13">
        <f t="shared" si="60"/>
        <v>1.4</v>
      </c>
      <c r="R94" s="13">
        <f t="shared" si="60"/>
        <v>1.4</v>
      </c>
      <c r="S94" s="13">
        <f t="shared" si="60"/>
        <v>1.4</v>
      </c>
      <c r="T94" s="13">
        <f t="shared" si="60"/>
        <v>1.4</v>
      </c>
      <c r="U94" s="13">
        <f t="shared" si="60"/>
        <v>1.4</v>
      </c>
      <c r="V94" s="13">
        <f t="shared" si="60"/>
        <v>1.4</v>
      </c>
      <c r="W94" s="13">
        <f t="shared" si="60"/>
        <v>1.4</v>
      </c>
      <c r="X94" s="13">
        <f t="shared" si="60"/>
        <v>1.4</v>
      </c>
      <c r="Y94" s="13">
        <f t="shared" si="60"/>
        <v>1.4</v>
      </c>
      <c r="Z94" s="13">
        <f t="shared" si="60"/>
        <v>1.4</v>
      </c>
      <c r="AA94" s="13">
        <f t="shared" si="60"/>
        <v>1.4</v>
      </c>
      <c r="AB94" s="13">
        <f t="shared" si="60"/>
        <v>1.4</v>
      </c>
      <c r="AC94" s="13">
        <f t="shared" si="60"/>
        <v>1.4</v>
      </c>
      <c r="AD94" s="13">
        <f t="shared" si="60"/>
        <v>1.4</v>
      </c>
      <c r="AE94" s="13">
        <f t="shared" si="60"/>
        <v>1.4</v>
      </c>
      <c r="AF94" s="13">
        <f t="shared" si="60"/>
        <v>1.4</v>
      </c>
      <c r="AG94" s="13">
        <f t="shared" si="60"/>
        <v>1.4</v>
      </c>
      <c r="AH94" s="13">
        <f t="shared" si="60"/>
        <v>1.4</v>
      </c>
      <c r="AI94" s="13">
        <f t="shared" si="60"/>
        <v>1.4</v>
      </c>
      <c r="AJ94" s="13">
        <f t="shared" si="60"/>
        <v>1.4</v>
      </c>
      <c r="AK94" s="13">
        <f t="shared" si="60"/>
        <v>1.4</v>
      </c>
      <c r="AL94" s="13">
        <f t="shared" si="60"/>
        <v>1.4</v>
      </c>
      <c r="AM94" s="13">
        <f t="shared" si="60"/>
        <v>1.4</v>
      </c>
      <c r="AN94" s="13">
        <f t="shared" si="60"/>
        <v>1.4</v>
      </c>
      <c r="AO94" s="13">
        <f t="shared" si="60"/>
        <v>1.4</v>
      </c>
      <c r="AP94" s="13">
        <f t="shared" si="60"/>
        <v>1.4</v>
      </c>
      <c r="AQ94" s="13">
        <f t="shared" si="60"/>
        <v>1.4</v>
      </c>
      <c r="AR94" s="13">
        <f t="shared" si="60"/>
        <v>1.4</v>
      </c>
      <c r="AS94" s="13">
        <f t="shared" si="60"/>
        <v>1.4</v>
      </c>
      <c r="AT94" s="13">
        <f t="shared" si="60"/>
        <v>1.4</v>
      </c>
      <c r="AU94" s="13">
        <f t="shared" si="60"/>
        <v>1.4</v>
      </c>
      <c r="AV94" s="13">
        <f t="shared" si="60"/>
        <v>1.4</v>
      </c>
      <c r="AW94" s="13">
        <f t="shared" si="60"/>
        <v>1.4</v>
      </c>
      <c r="AX94" s="13">
        <f t="shared" si="60"/>
        <v>1.4</v>
      </c>
    </row>
    <row r="95" spans="1:50" x14ac:dyDescent="0.25">
      <c r="A95" s="2" t="s">
        <v>58</v>
      </c>
      <c r="B95" s="13">
        <f>AVERAGE(B65:B94)</f>
        <v>6.5538492333333336</v>
      </c>
      <c r="C95" s="13">
        <f t="shared" ref="C95:O95" si="61">AVERAGE(C65:C94)</f>
        <v>6.5538492333333336</v>
      </c>
      <c r="D95" s="13">
        <f t="shared" si="61"/>
        <v>6.5538492333333336</v>
      </c>
      <c r="E95" s="13">
        <f t="shared" si="61"/>
        <v>6.5538492333333336</v>
      </c>
      <c r="F95" s="13">
        <f t="shared" si="61"/>
        <v>6.5538492333333336</v>
      </c>
      <c r="G95" s="13">
        <f t="shared" si="61"/>
        <v>6.5538492333333336</v>
      </c>
      <c r="H95" s="13">
        <f t="shared" si="61"/>
        <v>6.5538492333333336</v>
      </c>
      <c r="I95" s="13">
        <f t="shared" si="61"/>
        <v>6.5538492333333336</v>
      </c>
      <c r="J95" s="13">
        <f t="shared" si="61"/>
        <v>6.5538492333333336</v>
      </c>
      <c r="K95" s="13">
        <f t="shared" si="61"/>
        <v>6.5538492333333336</v>
      </c>
      <c r="L95" s="13">
        <f t="shared" si="61"/>
        <v>6.5538492333333336</v>
      </c>
      <c r="M95" s="13">
        <f t="shared" si="61"/>
        <v>6.5538492333333336</v>
      </c>
      <c r="N95" s="13">
        <f t="shared" si="61"/>
        <v>6.5538492333333336</v>
      </c>
      <c r="O95" s="13">
        <f t="shared" si="61"/>
        <v>6.5538492333333336</v>
      </c>
      <c r="P95" s="13">
        <f t="shared" ref="P95:AX95" si="62">AVERAGE(P65:P94)</f>
        <v>6.5538492333333336</v>
      </c>
      <c r="Q95" s="13">
        <f t="shared" si="62"/>
        <v>6.5538492333333336</v>
      </c>
      <c r="R95" s="13">
        <f t="shared" si="62"/>
        <v>6.5538492333333336</v>
      </c>
      <c r="S95" s="13">
        <f t="shared" si="62"/>
        <v>6.5538492333333336</v>
      </c>
      <c r="T95" s="13">
        <f t="shared" si="62"/>
        <v>6.5538492333333336</v>
      </c>
      <c r="U95" s="13">
        <f t="shared" si="62"/>
        <v>6.5538492333333336</v>
      </c>
      <c r="V95" s="13">
        <f t="shared" si="62"/>
        <v>6.5538492333333336</v>
      </c>
      <c r="W95" s="13">
        <f t="shared" si="62"/>
        <v>6.5538492333333336</v>
      </c>
      <c r="X95" s="13">
        <f t="shared" si="62"/>
        <v>6.5538492333333336</v>
      </c>
      <c r="Y95" s="13">
        <f t="shared" si="62"/>
        <v>6.5538492333333336</v>
      </c>
      <c r="Z95" s="13">
        <f t="shared" si="62"/>
        <v>6.5538492333333336</v>
      </c>
      <c r="AA95" s="13">
        <f t="shared" si="62"/>
        <v>6.5538492333333336</v>
      </c>
      <c r="AB95" s="13">
        <f t="shared" si="62"/>
        <v>6.5538492333333336</v>
      </c>
      <c r="AC95" s="13">
        <f t="shared" si="62"/>
        <v>6.5538492333333336</v>
      </c>
      <c r="AD95" s="13">
        <f t="shared" si="62"/>
        <v>6.5538492333333336</v>
      </c>
      <c r="AE95" s="13">
        <f t="shared" si="62"/>
        <v>6.5538492333333336</v>
      </c>
      <c r="AF95" s="13">
        <f t="shared" si="62"/>
        <v>6.5538492333333336</v>
      </c>
      <c r="AG95" s="13">
        <f t="shared" si="62"/>
        <v>6.5538492333333336</v>
      </c>
      <c r="AH95" s="13">
        <f t="shared" si="62"/>
        <v>6.5538492333333336</v>
      </c>
      <c r="AI95" s="13">
        <f t="shared" si="62"/>
        <v>6.5538492333333336</v>
      </c>
      <c r="AJ95" s="13">
        <f t="shared" si="62"/>
        <v>6.5538492333333336</v>
      </c>
      <c r="AK95" s="13">
        <f t="shared" si="62"/>
        <v>6.5538492333333336</v>
      </c>
      <c r="AL95" s="13">
        <f t="shared" si="62"/>
        <v>6.5538492333333336</v>
      </c>
      <c r="AM95" s="13">
        <f t="shared" si="62"/>
        <v>6.5538492333333336</v>
      </c>
      <c r="AN95" s="13">
        <f t="shared" si="62"/>
        <v>6.5538492333333336</v>
      </c>
      <c r="AO95" s="13">
        <f t="shared" si="62"/>
        <v>6.5538492333333336</v>
      </c>
      <c r="AP95" s="13">
        <f t="shared" si="62"/>
        <v>6.5538492333333336</v>
      </c>
      <c r="AQ95" s="13">
        <f t="shared" si="62"/>
        <v>6.5538492333333336</v>
      </c>
      <c r="AR95" s="13">
        <f t="shared" si="62"/>
        <v>6.5538492333333336</v>
      </c>
      <c r="AS95" s="13">
        <f t="shared" si="62"/>
        <v>6.5538492333333336</v>
      </c>
      <c r="AT95" s="13">
        <f t="shared" si="62"/>
        <v>6.5538492333333336</v>
      </c>
      <c r="AU95" s="13">
        <f t="shared" si="62"/>
        <v>6.5538492333333336</v>
      </c>
      <c r="AV95" s="13">
        <f t="shared" si="62"/>
        <v>6.5538492333333336</v>
      </c>
      <c r="AW95" s="13">
        <f t="shared" si="62"/>
        <v>6.5538492333333336</v>
      </c>
      <c r="AX95" s="13">
        <f t="shared" si="62"/>
        <v>6.5538492333333336</v>
      </c>
    </row>
    <row r="96" spans="1:50" x14ac:dyDescent="0.25">
      <c r="A96" s="2" t="s">
        <v>59</v>
      </c>
      <c r="B96" s="13">
        <f>MEDIAN(B65:B94)</f>
        <v>4.7874999999999996</v>
      </c>
      <c r="C96" s="13">
        <f t="shared" ref="C96:O96" si="63">MEDIAN(C65:C94)</f>
        <v>4.7874999999999996</v>
      </c>
      <c r="D96" s="13">
        <f t="shared" si="63"/>
        <v>4.7874999999999996</v>
      </c>
      <c r="E96" s="13">
        <f t="shared" si="63"/>
        <v>4.7874999999999996</v>
      </c>
      <c r="F96" s="13">
        <f t="shared" si="63"/>
        <v>4.7874999999999996</v>
      </c>
      <c r="G96" s="13">
        <f t="shared" si="63"/>
        <v>4.7874999999999996</v>
      </c>
      <c r="H96" s="13">
        <f t="shared" si="63"/>
        <v>4.7874999999999996</v>
      </c>
      <c r="I96" s="13">
        <f t="shared" si="63"/>
        <v>4.7874999999999996</v>
      </c>
      <c r="J96" s="13">
        <f t="shared" si="63"/>
        <v>4.7874999999999996</v>
      </c>
      <c r="K96" s="13">
        <f t="shared" si="63"/>
        <v>4.7874999999999996</v>
      </c>
      <c r="L96" s="13">
        <f t="shared" si="63"/>
        <v>4.7874999999999996</v>
      </c>
      <c r="M96" s="13">
        <f t="shared" si="63"/>
        <v>4.7874999999999996</v>
      </c>
      <c r="N96" s="13">
        <f t="shared" si="63"/>
        <v>4.7874999999999996</v>
      </c>
      <c r="O96" s="13">
        <f t="shared" si="63"/>
        <v>4.7874999999999996</v>
      </c>
      <c r="P96" s="13">
        <f t="shared" ref="P96:AX96" si="64">MEDIAN(P65:P94)</f>
        <v>4.7874999999999996</v>
      </c>
      <c r="Q96" s="13">
        <f t="shared" si="64"/>
        <v>4.7874999999999996</v>
      </c>
      <c r="R96" s="13">
        <f t="shared" si="64"/>
        <v>4.7874999999999996</v>
      </c>
      <c r="S96" s="13">
        <f t="shared" si="64"/>
        <v>4.7874999999999996</v>
      </c>
      <c r="T96" s="13">
        <f t="shared" si="64"/>
        <v>4.7874999999999996</v>
      </c>
      <c r="U96" s="13">
        <f t="shared" si="64"/>
        <v>4.7874999999999996</v>
      </c>
      <c r="V96" s="13">
        <f t="shared" si="64"/>
        <v>4.7874999999999996</v>
      </c>
      <c r="W96" s="13">
        <f t="shared" si="64"/>
        <v>4.7874999999999996</v>
      </c>
      <c r="X96" s="13">
        <f t="shared" si="64"/>
        <v>4.7874999999999996</v>
      </c>
      <c r="Y96" s="13">
        <f t="shared" si="64"/>
        <v>4.7874999999999996</v>
      </c>
      <c r="Z96" s="13">
        <f t="shared" si="64"/>
        <v>4.7874999999999996</v>
      </c>
      <c r="AA96" s="13">
        <f t="shared" si="64"/>
        <v>4.7874999999999996</v>
      </c>
      <c r="AB96" s="13">
        <f t="shared" si="64"/>
        <v>4.7874999999999996</v>
      </c>
      <c r="AC96" s="13">
        <f t="shared" si="64"/>
        <v>4.7874999999999996</v>
      </c>
      <c r="AD96" s="13">
        <f t="shared" si="64"/>
        <v>4.7874999999999996</v>
      </c>
      <c r="AE96" s="13">
        <f t="shared" si="64"/>
        <v>4.7874999999999996</v>
      </c>
      <c r="AF96" s="13">
        <f t="shared" si="64"/>
        <v>4.7874999999999996</v>
      </c>
      <c r="AG96" s="13">
        <f t="shared" si="64"/>
        <v>4.7874999999999996</v>
      </c>
      <c r="AH96" s="13">
        <f t="shared" si="64"/>
        <v>4.7874999999999996</v>
      </c>
      <c r="AI96" s="13">
        <f t="shared" si="64"/>
        <v>4.7874999999999996</v>
      </c>
      <c r="AJ96" s="13">
        <f t="shared" si="64"/>
        <v>4.7874999999999996</v>
      </c>
      <c r="AK96" s="13">
        <f t="shared" si="64"/>
        <v>4.7874999999999996</v>
      </c>
      <c r="AL96" s="13">
        <f t="shared" si="64"/>
        <v>4.7874999999999996</v>
      </c>
      <c r="AM96" s="13">
        <f t="shared" si="64"/>
        <v>4.7874999999999996</v>
      </c>
      <c r="AN96" s="13">
        <f t="shared" si="64"/>
        <v>4.7874999999999996</v>
      </c>
      <c r="AO96" s="13">
        <f t="shared" si="64"/>
        <v>4.7874999999999996</v>
      </c>
      <c r="AP96" s="13">
        <f t="shared" si="64"/>
        <v>4.7874999999999996</v>
      </c>
      <c r="AQ96" s="13">
        <f t="shared" si="64"/>
        <v>4.7874999999999996</v>
      </c>
      <c r="AR96" s="13">
        <f t="shared" si="64"/>
        <v>4.7874999999999996</v>
      </c>
      <c r="AS96" s="13">
        <f t="shared" si="64"/>
        <v>4.7874999999999996</v>
      </c>
      <c r="AT96" s="13">
        <f t="shared" si="64"/>
        <v>4.7874999999999996</v>
      </c>
      <c r="AU96" s="13">
        <f t="shared" si="64"/>
        <v>4.7874999999999996</v>
      </c>
      <c r="AV96" s="13">
        <f t="shared" si="64"/>
        <v>4.7874999999999996</v>
      </c>
      <c r="AW96" s="13">
        <f t="shared" si="64"/>
        <v>4.7874999999999996</v>
      </c>
      <c r="AX96" s="13">
        <f t="shared" si="64"/>
        <v>4.7874999999999996</v>
      </c>
    </row>
    <row r="97" spans="1:50" x14ac:dyDescent="0.25">
      <c r="A97" s="2" t="s">
        <v>130</v>
      </c>
      <c r="B97" s="13">
        <f>(B96-4.1)/0.882</f>
        <v>0.77947845804988658</v>
      </c>
      <c r="C97" s="13">
        <f t="shared" ref="C97:O97" si="65">(C96-4.1)/0.882</f>
        <v>0.77947845804988658</v>
      </c>
      <c r="D97" s="13">
        <f t="shared" si="65"/>
        <v>0.77947845804988658</v>
      </c>
      <c r="E97" s="13">
        <f t="shared" si="65"/>
        <v>0.77947845804988658</v>
      </c>
      <c r="F97" s="13">
        <f t="shared" si="65"/>
        <v>0.77947845804988658</v>
      </c>
      <c r="G97" s="13">
        <f t="shared" si="65"/>
        <v>0.77947845804988658</v>
      </c>
      <c r="H97" s="13">
        <f t="shared" si="65"/>
        <v>0.77947845804988658</v>
      </c>
      <c r="I97" s="13">
        <f t="shared" si="65"/>
        <v>0.77947845804988658</v>
      </c>
      <c r="J97" s="13">
        <f t="shared" si="65"/>
        <v>0.77947845804988658</v>
      </c>
      <c r="K97" s="13">
        <f t="shared" si="65"/>
        <v>0.77947845804988658</v>
      </c>
      <c r="L97" s="13">
        <f t="shared" si="65"/>
        <v>0.77947845804988658</v>
      </c>
      <c r="M97" s="13">
        <f t="shared" si="65"/>
        <v>0.77947845804988658</v>
      </c>
      <c r="N97" s="13">
        <f t="shared" si="65"/>
        <v>0.77947845804988658</v>
      </c>
      <c r="O97" s="13">
        <f t="shared" si="65"/>
        <v>0.77947845804988658</v>
      </c>
      <c r="P97" s="13">
        <f t="shared" ref="P97" si="66">(P96-4.1)/0.882</f>
        <v>0.77947845804988658</v>
      </c>
      <c r="Q97" s="13">
        <f t="shared" ref="Q97" si="67">(Q96-4.1)/0.882</f>
        <v>0.77947845804988658</v>
      </c>
      <c r="R97" s="13">
        <f t="shared" ref="R97" si="68">(R96-4.1)/0.882</f>
        <v>0.77947845804988658</v>
      </c>
      <c r="S97" s="13">
        <f t="shared" ref="S97" si="69">(S96-4.1)/0.882</f>
        <v>0.77947845804988658</v>
      </c>
      <c r="T97" s="13">
        <f t="shared" ref="T97" si="70">(T96-4.1)/0.882</f>
        <v>0.77947845804988658</v>
      </c>
      <c r="U97" s="13">
        <f t="shared" ref="U97" si="71">(U96-4.1)/0.882</f>
        <v>0.77947845804988658</v>
      </c>
      <c r="V97" s="13">
        <f t="shared" ref="V97" si="72">(V96-4.1)/0.882</f>
        <v>0.77947845804988658</v>
      </c>
      <c r="W97" s="13">
        <f t="shared" ref="W97" si="73">(W96-4.1)/0.882</f>
        <v>0.77947845804988658</v>
      </c>
      <c r="X97" s="13">
        <f t="shared" ref="X97" si="74">(X96-4.1)/0.882</f>
        <v>0.77947845804988658</v>
      </c>
      <c r="Y97" s="13">
        <f t="shared" ref="Y97" si="75">(Y96-4.1)/0.882</f>
        <v>0.77947845804988658</v>
      </c>
      <c r="Z97" s="13">
        <f t="shared" ref="Z97" si="76">(Z96-4.1)/0.882</f>
        <v>0.77947845804988658</v>
      </c>
      <c r="AA97" s="13">
        <f t="shared" ref="AA97" si="77">(AA96-4.1)/0.882</f>
        <v>0.77947845804988658</v>
      </c>
      <c r="AB97" s="13">
        <f t="shared" ref="AB97" si="78">(AB96-4.1)/0.882</f>
        <v>0.77947845804988658</v>
      </c>
      <c r="AC97" s="13">
        <f t="shared" ref="AC97" si="79">(AC96-4.1)/0.882</f>
        <v>0.77947845804988658</v>
      </c>
      <c r="AD97" s="13">
        <f t="shared" ref="AD97" si="80">(AD96-4.1)/0.882</f>
        <v>0.77947845804988658</v>
      </c>
      <c r="AE97" s="13">
        <f t="shared" ref="AE97" si="81">(AE96-4.1)/0.882</f>
        <v>0.77947845804988658</v>
      </c>
      <c r="AF97" s="13">
        <f t="shared" ref="AF97" si="82">(AF96-4.1)/0.882</f>
        <v>0.77947845804988658</v>
      </c>
      <c r="AG97" s="13">
        <f t="shared" ref="AG97" si="83">(AG96-4.1)/0.882</f>
        <v>0.77947845804988658</v>
      </c>
      <c r="AH97" s="13">
        <f t="shared" ref="AH97" si="84">(AH96-4.1)/0.882</f>
        <v>0.77947845804988658</v>
      </c>
      <c r="AI97" s="13">
        <f t="shared" ref="AI97" si="85">(AI96-4.1)/0.882</f>
        <v>0.77947845804988658</v>
      </c>
      <c r="AJ97" s="13">
        <f t="shared" ref="AJ97" si="86">(AJ96-4.1)/0.882</f>
        <v>0.77947845804988658</v>
      </c>
      <c r="AK97" s="13">
        <f t="shared" ref="AK97" si="87">(AK96-4.1)/0.882</f>
        <v>0.77947845804988658</v>
      </c>
      <c r="AL97" s="13">
        <f t="shared" ref="AL97" si="88">(AL96-4.1)/0.882</f>
        <v>0.77947845804988658</v>
      </c>
      <c r="AM97" s="13">
        <f t="shared" ref="AM97" si="89">(AM96-4.1)/0.882</f>
        <v>0.77947845804988658</v>
      </c>
      <c r="AN97" s="13">
        <f t="shared" ref="AN97" si="90">(AN96-4.1)/0.882</f>
        <v>0.77947845804988658</v>
      </c>
      <c r="AO97" s="13">
        <f t="shared" ref="AO97" si="91">(AO96-4.1)/0.882</f>
        <v>0.77947845804988658</v>
      </c>
      <c r="AP97" s="13">
        <f t="shared" ref="AP97" si="92">(AP96-4.1)/0.882</f>
        <v>0.77947845804988658</v>
      </c>
      <c r="AQ97" s="13">
        <f t="shared" ref="AQ97" si="93">(AQ96-4.1)/0.882</f>
        <v>0.77947845804988658</v>
      </c>
      <c r="AR97" s="13">
        <f t="shared" ref="AR97" si="94">(AR96-4.1)/0.882</f>
        <v>0.77947845804988658</v>
      </c>
      <c r="AS97" s="13">
        <f t="shared" ref="AS97" si="95">(AS96-4.1)/0.882</f>
        <v>0.77947845804988658</v>
      </c>
      <c r="AT97" s="13">
        <f t="shared" ref="AT97" si="96">(AT96-4.1)/0.882</f>
        <v>0.77947845804988658</v>
      </c>
      <c r="AU97" s="13">
        <f t="shared" ref="AU97" si="97">(AU96-4.1)/0.882</f>
        <v>0.77947845804988658</v>
      </c>
      <c r="AV97" s="13">
        <f t="shared" ref="AV97" si="98">(AV96-4.1)/0.882</f>
        <v>0.77947845804988658</v>
      </c>
      <c r="AW97" s="13">
        <f t="shared" ref="AW97" si="99">(AW96-4.1)/0.882</f>
        <v>0.77947845804988658</v>
      </c>
      <c r="AX97" s="13">
        <f t="shared" ref="AX97" si="100">(AX96-4.1)/0.882</f>
        <v>0.77947845804988658</v>
      </c>
    </row>
    <row r="98" spans="1:50" x14ac:dyDescent="0.25">
      <c r="A98" s="2" t="s">
        <v>57</v>
      </c>
      <c r="B98" s="13">
        <f>IF(B97&gt;100,100,(IF(B97&lt;0,0,B97)))</f>
        <v>0.77947845804988658</v>
      </c>
      <c r="C98" s="13">
        <f t="shared" ref="C98:O98" si="101">IF(C97&gt;100,100,(IF(C97&lt;0,0,C97)))</f>
        <v>0.77947845804988658</v>
      </c>
      <c r="D98" s="13">
        <f t="shared" si="101"/>
        <v>0.77947845804988658</v>
      </c>
      <c r="E98" s="13">
        <f t="shared" si="101"/>
        <v>0.77947845804988658</v>
      </c>
      <c r="F98" s="13">
        <f t="shared" si="101"/>
        <v>0.77947845804988658</v>
      </c>
      <c r="G98" s="13">
        <f t="shared" si="101"/>
        <v>0.77947845804988658</v>
      </c>
      <c r="H98" s="13">
        <f t="shared" si="101"/>
        <v>0.77947845804988658</v>
      </c>
      <c r="I98" s="13">
        <f t="shared" si="101"/>
        <v>0.77947845804988658</v>
      </c>
      <c r="J98" s="13">
        <f t="shared" si="101"/>
        <v>0.77947845804988658</v>
      </c>
      <c r="K98" s="13">
        <f t="shared" si="101"/>
        <v>0.77947845804988658</v>
      </c>
      <c r="L98" s="13">
        <f t="shared" si="101"/>
        <v>0.77947845804988658</v>
      </c>
      <c r="M98" s="13">
        <f t="shared" si="101"/>
        <v>0.77947845804988658</v>
      </c>
      <c r="N98" s="13">
        <f t="shared" si="101"/>
        <v>0.77947845804988658</v>
      </c>
      <c r="O98" s="13">
        <f t="shared" si="101"/>
        <v>0.77947845804988658</v>
      </c>
      <c r="P98" s="13">
        <f t="shared" ref="P98" si="102">IF(P97&gt;100,100,(IF(P97&lt;0,0,P97)))</f>
        <v>0.77947845804988658</v>
      </c>
      <c r="Q98" s="13">
        <f t="shared" ref="Q98" si="103">IF(Q97&gt;100,100,(IF(Q97&lt;0,0,Q97)))</f>
        <v>0.77947845804988658</v>
      </c>
      <c r="R98" s="13">
        <f t="shared" ref="R98" si="104">IF(R97&gt;100,100,(IF(R97&lt;0,0,R97)))</f>
        <v>0.77947845804988658</v>
      </c>
      <c r="S98" s="13">
        <f t="shared" ref="S98" si="105">IF(S97&gt;100,100,(IF(S97&lt;0,0,S97)))</f>
        <v>0.77947845804988658</v>
      </c>
      <c r="T98" s="13">
        <f t="shared" ref="T98" si="106">IF(T97&gt;100,100,(IF(T97&lt;0,0,T97)))</f>
        <v>0.77947845804988658</v>
      </c>
      <c r="U98" s="13">
        <f t="shared" ref="U98" si="107">IF(U97&gt;100,100,(IF(U97&lt;0,0,U97)))</f>
        <v>0.77947845804988658</v>
      </c>
      <c r="V98" s="13">
        <f t="shared" ref="V98" si="108">IF(V97&gt;100,100,(IF(V97&lt;0,0,V97)))</f>
        <v>0.77947845804988658</v>
      </c>
      <c r="W98" s="13">
        <f t="shared" ref="W98" si="109">IF(W97&gt;100,100,(IF(W97&lt;0,0,W97)))</f>
        <v>0.77947845804988658</v>
      </c>
      <c r="X98" s="13">
        <f t="shared" ref="X98" si="110">IF(X97&gt;100,100,(IF(X97&lt;0,0,X97)))</f>
        <v>0.77947845804988658</v>
      </c>
      <c r="Y98" s="13">
        <f t="shared" ref="Y98" si="111">IF(Y97&gt;100,100,(IF(Y97&lt;0,0,Y97)))</f>
        <v>0.77947845804988658</v>
      </c>
      <c r="Z98" s="13">
        <f t="shared" ref="Z98" si="112">IF(Z97&gt;100,100,(IF(Z97&lt;0,0,Z97)))</f>
        <v>0.77947845804988658</v>
      </c>
      <c r="AA98" s="13">
        <f t="shared" ref="AA98" si="113">IF(AA97&gt;100,100,(IF(AA97&lt;0,0,AA97)))</f>
        <v>0.77947845804988658</v>
      </c>
      <c r="AB98" s="13">
        <f t="shared" ref="AB98" si="114">IF(AB97&gt;100,100,(IF(AB97&lt;0,0,AB97)))</f>
        <v>0.77947845804988658</v>
      </c>
      <c r="AC98" s="13">
        <f t="shared" ref="AC98" si="115">IF(AC97&gt;100,100,(IF(AC97&lt;0,0,AC97)))</f>
        <v>0.77947845804988658</v>
      </c>
      <c r="AD98" s="13">
        <f t="shared" ref="AD98" si="116">IF(AD97&gt;100,100,(IF(AD97&lt;0,0,AD97)))</f>
        <v>0.77947845804988658</v>
      </c>
      <c r="AE98" s="13">
        <f t="shared" ref="AE98" si="117">IF(AE97&gt;100,100,(IF(AE97&lt;0,0,AE97)))</f>
        <v>0.77947845804988658</v>
      </c>
      <c r="AF98" s="13">
        <f t="shared" ref="AF98" si="118">IF(AF97&gt;100,100,(IF(AF97&lt;0,0,AF97)))</f>
        <v>0.77947845804988658</v>
      </c>
      <c r="AG98" s="13">
        <f t="shared" ref="AG98" si="119">IF(AG97&gt;100,100,(IF(AG97&lt;0,0,AG97)))</f>
        <v>0.77947845804988658</v>
      </c>
      <c r="AH98" s="13">
        <f t="shared" ref="AH98" si="120">IF(AH97&gt;100,100,(IF(AH97&lt;0,0,AH97)))</f>
        <v>0.77947845804988658</v>
      </c>
      <c r="AI98" s="13">
        <f t="shared" ref="AI98" si="121">IF(AI97&gt;100,100,(IF(AI97&lt;0,0,AI97)))</f>
        <v>0.77947845804988658</v>
      </c>
      <c r="AJ98" s="13">
        <f t="shared" ref="AJ98" si="122">IF(AJ97&gt;100,100,(IF(AJ97&lt;0,0,AJ97)))</f>
        <v>0.77947845804988658</v>
      </c>
      <c r="AK98" s="13">
        <f t="shared" ref="AK98" si="123">IF(AK97&gt;100,100,(IF(AK97&lt;0,0,AK97)))</f>
        <v>0.77947845804988658</v>
      </c>
      <c r="AL98" s="13">
        <f t="shared" ref="AL98" si="124">IF(AL97&gt;100,100,(IF(AL97&lt;0,0,AL97)))</f>
        <v>0.77947845804988658</v>
      </c>
      <c r="AM98" s="13">
        <f t="shared" ref="AM98" si="125">IF(AM97&gt;100,100,(IF(AM97&lt;0,0,AM97)))</f>
        <v>0.77947845804988658</v>
      </c>
      <c r="AN98" s="13">
        <f t="shared" ref="AN98" si="126">IF(AN97&gt;100,100,(IF(AN97&lt;0,0,AN97)))</f>
        <v>0.77947845804988658</v>
      </c>
      <c r="AO98" s="13">
        <f t="shared" ref="AO98" si="127">IF(AO97&gt;100,100,(IF(AO97&lt;0,0,AO97)))</f>
        <v>0.77947845804988658</v>
      </c>
      <c r="AP98" s="13">
        <f t="shared" ref="AP98" si="128">IF(AP97&gt;100,100,(IF(AP97&lt;0,0,AP97)))</f>
        <v>0.77947845804988658</v>
      </c>
      <c r="AQ98" s="13">
        <f t="shared" ref="AQ98" si="129">IF(AQ97&gt;100,100,(IF(AQ97&lt;0,0,AQ97)))</f>
        <v>0.77947845804988658</v>
      </c>
      <c r="AR98" s="13">
        <f t="shared" ref="AR98" si="130">IF(AR97&gt;100,100,(IF(AR97&lt;0,0,AR97)))</f>
        <v>0.77947845804988658</v>
      </c>
      <c r="AS98" s="13">
        <f t="shared" ref="AS98" si="131">IF(AS97&gt;100,100,(IF(AS97&lt;0,0,AS97)))</f>
        <v>0.77947845804988658</v>
      </c>
      <c r="AT98" s="13">
        <f t="shared" ref="AT98" si="132">IF(AT97&gt;100,100,(IF(AT97&lt;0,0,AT97)))</f>
        <v>0.77947845804988658</v>
      </c>
      <c r="AU98" s="13">
        <f t="shared" ref="AU98" si="133">IF(AU97&gt;100,100,(IF(AU97&lt;0,0,AU97)))</f>
        <v>0.77947845804988658</v>
      </c>
      <c r="AV98" s="13">
        <f t="shared" ref="AV98" si="134">IF(AV97&gt;100,100,(IF(AV97&lt;0,0,AV97)))</f>
        <v>0.77947845804988658</v>
      </c>
      <c r="AW98" s="13">
        <f t="shared" ref="AW98" si="135">IF(AW97&gt;100,100,(IF(AW97&lt;0,0,AW97)))</f>
        <v>0.77947845804988658</v>
      </c>
      <c r="AX98" s="13">
        <f t="shared" ref="AX98" si="136">IF(AX97&gt;100,100,(IF(AX97&lt;0,0,AX97)))</f>
        <v>0.77947845804988658</v>
      </c>
    </row>
    <row r="99" spans="1:50" x14ac:dyDescent="0.25">
      <c r="A99" s="11"/>
    </row>
    <row r="130" spans="1:1" x14ac:dyDescent="0.25">
      <c r="A130" s="2"/>
    </row>
    <row r="131" spans="1:1" x14ac:dyDescent="0.25">
      <c r="A131" s="2"/>
    </row>
    <row r="132" spans="1:1" x14ac:dyDescent="0.25">
      <c r="A132" s="2"/>
    </row>
    <row r="133" spans="1:1" x14ac:dyDescent="0.25">
      <c r="A133" s="2"/>
    </row>
    <row r="166" spans="1:1" x14ac:dyDescent="0.25">
      <c r="A166" s="2"/>
    </row>
    <row r="167" spans="1:1" x14ac:dyDescent="0.25">
      <c r="A167" s="2"/>
    </row>
    <row r="168" spans="1:1" x14ac:dyDescent="0.25">
      <c r="A168" s="2"/>
    </row>
    <row r="169" spans="1:1" x14ac:dyDescent="0.25">
      <c r="A169" s="2"/>
    </row>
    <row r="203" spans="1:1" x14ac:dyDescent="0.25">
      <c r="A203" s="2"/>
    </row>
    <row r="204" spans="1:1" x14ac:dyDescent="0.25">
      <c r="A204" s="2"/>
    </row>
    <row r="205" spans="1:1" x14ac:dyDescent="0.25">
      <c r="A205" s="2"/>
    </row>
    <row r="206" spans="1:1" x14ac:dyDescent="0.25">
      <c r="A206" s="2"/>
    </row>
  </sheetData>
  <pageMargins left="0.7" right="0.7" top="0.75" bottom="0.75" header="0.3" footer="0.3"/>
  <pageSetup paperSize="9" orientation="portrait" r:id="rId1"/>
  <headerFooter>
    <oddFooter>&amp;C&amp;1#&amp;"Calibri"&amp;12&amp;K000000OFFICIAL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workbookViewId="0">
      <selection activeCell="B99" sqref="B99"/>
    </sheetView>
  </sheetViews>
  <sheetFormatPr defaultColWidth="9.140625" defaultRowHeight="15" x14ac:dyDescent="0.25"/>
  <cols>
    <col min="1" max="1" width="50.5703125" style="1" customWidth="1"/>
    <col min="2" max="2" width="12.42578125" style="13" customWidth="1"/>
    <col min="3" max="3" width="15.85546875" style="13" bestFit="1" customWidth="1"/>
    <col min="4" max="4" width="18.28515625" style="13" bestFit="1" customWidth="1"/>
    <col min="5" max="5" width="13.7109375" style="13" bestFit="1" customWidth="1"/>
    <col min="6" max="29" width="12.42578125" style="13" customWidth="1"/>
    <col min="30" max="50" width="12.42578125" style="1" customWidth="1"/>
    <col min="51" max="16384" width="9.140625" style="1"/>
  </cols>
  <sheetData>
    <row r="1" spans="1:50" ht="28.5" x14ac:dyDescent="0.45">
      <c r="A1" s="3" t="s">
        <v>128</v>
      </c>
    </row>
    <row r="3" spans="1:50" ht="15.75" x14ac:dyDescent="0.25">
      <c r="A3" s="4" t="s">
        <v>1</v>
      </c>
    </row>
    <row r="4" spans="1:50" ht="15.75" x14ac:dyDescent="0.25">
      <c r="A4" s="5" t="s">
        <v>4</v>
      </c>
    </row>
    <row r="5" spans="1:50" x14ac:dyDescent="0.25">
      <c r="A5" s="1" t="s">
        <v>5</v>
      </c>
    </row>
    <row r="6" spans="1:50" x14ac:dyDescent="0.25">
      <c r="A6" s="1" t="s">
        <v>2</v>
      </c>
    </row>
    <row r="7" spans="1:50" x14ac:dyDescent="0.25">
      <c r="A7" s="1" t="s">
        <v>3</v>
      </c>
    </row>
    <row r="8" spans="1:50" x14ac:dyDescent="0.25">
      <c r="C8" s="17"/>
      <c r="D8" s="17"/>
      <c r="E8" s="17"/>
      <c r="F8" s="17"/>
      <c r="G8" s="17"/>
    </row>
    <row r="9" spans="1:50" x14ac:dyDescent="0.25">
      <c r="A9" s="6" t="s">
        <v>120</v>
      </c>
      <c r="B9" s="15"/>
      <c r="C9" s="18"/>
      <c r="D9" s="18"/>
      <c r="E9" s="18"/>
      <c r="F9" s="18"/>
      <c r="G9" s="18"/>
      <c r="H9" s="15"/>
      <c r="I9" s="15"/>
      <c r="J9" s="15"/>
      <c r="K9" s="15"/>
      <c r="L9" s="15"/>
      <c r="M9" s="15"/>
      <c r="N9" s="15"/>
      <c r="O9" s="15"/>
      <c r="P9" s="15"/>
      <c r="Q9" s="15"/>
      <c r="R9" s="15"/>
      <c r="S9" s="15"/>
      <c r="T9" s="15"/>
      <c r="U9" s="15"/>
      <c r="V9" s="15"/>
      <c r="W9" s="15"/>
      <c r="X9" s="15"/>
      <c r="Y9" s="15"/>
      <c r="Z9" s="15"/>
      <c r="AA9" s="15"/>
      <c r="AB9" s="15"/>
      <c r="AC9" s="15"/>
    </row>
    <row r="10" spans="1:50" x14ac:dyDescent="0.25">
      <c r="A10" s="1" t="s">
        <v>6</v>
      </c>
      <c r="B10" s="14"/>
      <c r="C10" s="19"/>
      <c r="D10" s="19"/>
      <c r="E10" s="19"/>
      <c r="F10" s="19"/>
      <c r="G10" s="19"/>
      <c r="H10" s="14"/>
      <c r="I10" s="14"/>
      <c r="J10" s="14"/>
      <c r="K10" s="14"/>
      <c r="L10" s="14"/>
      <c r="M10" s="14"/>
      <c r="N10" s="14"/>
      <c r="O10" s="14"/>
      <c r="P10" s="14"/>
      <c r="Q10" s="14"/>
      <c r="R10" s="14"/>
      <c r="S10" s="14"/>
      <c r="T10" s="14"/>
      <c r="U10" s="14"/>
      <c r="V10" s="14"/>
      <c r="W10" s="14"/>
      <c r="X10" s="14"/>
      <c r="Y10" s="14"/>
      <c r="Z10" s="14"/>
      <c r="AA10" s="14"/>
      <c r="AB10" s="14"/>
      <c r="AC10" s="14"/>
      <c r="AD10" s="7"/>
      <c r="AE10" s="7"/>
      <c r="AF10" s="7"/>
      <c r="AG10" s="7"/>
      <c r="AH10" s="7"/>
      <c r="AI10" s="7"/>
      <c r="AJ10" s="7"/>
      <c r="AK10" s="7"/>
      <c r="AL10" s="7"/>
      <c r="AM10" s="7"/>
      <c r="AN10" s="7"/>
      <c r="AO10" s="7"/>
      <c r="AP10" s="7"/>
      <c r="AQ10" s="7"/>
      <c r="AR10" s="7"/>
      <c r="AS10" s="7"/>
      <c r="AT10" s="7"/>
      <c r="AU10" s="7"/>
      <c r="AV10" s="7"/>
      <c r="AW10" s="7"/>
      <c r="AX10" s="7"/>
    </row>
    <row r="11" spans="1:50" x14ac:dyDescent="0.25">
      <c r="A11" s="8" t="s">
        <v>7</v>
      </c>
      <c r="B11" s="14"/>
      <c r="C11" s="19"/>
      <c r="D11" s="19"/>
      <c r="E11" s="19"/>
      <c r="F11" s="19"/>
      <c r="G11" s="19"/>
      <c r="H11" s="14"/>
      <c r="I11" s="14"/>
      <c r="J11" s="14"/>
      <c r="K11" s="14"/>
      <c r="L11" s="14"/>
      <c r="M11" s="14"/>
      <c r="N11" s="14"/>
      <c r="O11" s="14"/>
      <c r="P11" s="14"/>
      <c r="Q11" s="14"/>
      <c r="R11" s="14"/>
      <c r="S11" s="14"/>
      <c r="T11" s="14"/>
      <c r="U11" s="14"/>
      <c r="V11" s="14"/>
      <c r="W11" s="14"/>
      <c r="X11" s="14"/>
      <c r="Y11" s="14"/>
      <c r="Z11" s="14"/>
      <c r="AA11" s="14"/>
      <c r="AB11" s="14"/>
      <c r="AC11" s="14"/>
      <c r="AD11" s="7"/>
      <c r="AE11" s="7"/>
      <c r="AF11" s="7"/>
      <c r="AG11" s="7"/>
      <c r="AH11" s="7"/>
      <c r="AI11" s="7"/>
      <c r="AJ11" s="7"/>
      <c r="AK11" s="7"/>
      <c r="AL11" s="7"/>
      <c r="AM11" s="7"/>
      <c r="AN11" s="7"/>
      <c r="AO11" s="7"/>
      <c r="AP11" s="7"/>
      <c r="AQ11" s="7"/>
      <c r="AR11" s="7"/>
      <c r="AS11" s="7"/>
      <c r="AT11" s="7"/>
      <c r="AU11" s="7"/>
      <c r="AV11" s="7"/>
      <c r="AW11" s="7"/>
      <c r="AX11" s="7"/>
    </row>
    <row r="12" spans="1:50" x14ac:dyDescent="0.25">
      <c r="A12" s="1" t="s">
        <v>8</v>
      </c>
      <c r="B12" s="14"/>
      <c r="C12" s="19"/>
      <c r="D12" s="19"/>
      <c r="E12" s="19"/>
      <c r="F12" s="19"/>
      <c r="G12" s="19"/>
      <c r="H12" s="14"/>
      <c r="I12" s="14"/>
      <c r="J12" s="14"/>
      <c r="K12" s="14"/>
      <c r="L12" s="14"/>
      <c r="M12" s="14"/>
      <c r="N12" s="14"/>
      <c r="O12" s="14"/>
      <c r="P12" s="14"/>
      <c r="Q12" s="14"/>
      <c r="R12" s="14"/>
      <c r="S12" s="14"/>
      <c r="T12" s="14"/>
      <c r="U12" s="14"/>
      <c r="V12" s="14"/>
      <c r="W12" s="14"/>
      <c r="X12" s="14"/>
      <c r="Y12" s="14"/>
      <c r="Z12" s="14"/>
      <c r="AA12" s="14"/>
      <c r="AB12" s="14"/>
      <c r="AC12" s="14"/>
      <c r="AD12" s="7"/>
      <c r="AE12" s="7"/>
      <c r="AF12" s="7"/>
      <c r="AG12" s="7"/>
      <c r="AH12" s="7"/>
      <c r="AI12" s="7"/>
      <c r="AJ12" s="7"/>
      <c r="AK12" s="7"/>
      <c r="AL12" s="7"/>
      <c r="AM12" s="7"/>
      <c r="AN12" s="7"/>
      <c r="AO12" s="7"/>
      <c r="AP12" s="7"/>
      <c r="AQ12" s="7"/>
      <c r="AR12" s="7"/>
      <c r="AS12" s="7"/>
      <c r="AT12" s="7"/>
      <c r="AU12" s="7"/>
      <c r="AV12" s="7"/>
      <c r="AW12" s="7"/>
      <c r="AX12" s="7"/>
    </row>
    <row r="13" spans="1:50" x14ac:dyDescent="0.25">
      <c r="A13" s="1" t="s">
        <v>9</v>
      </c>
      <c r="B13" s="14"/>
      <c r="C13" s="19"/>
      <c r="D13" s="19"/>
      <c r="E13" s="19"/>
      <c r="F13" s="19"/>
      <c r="G13" s="19"/>
      <c r="H13" s="14"/>
      <c r="I13" s="14"/>
      <c r="J13" s="14"/>
      <c r="K13" s="14"/>
      <c r="L13" s="14"/>
      <c r="M13" s="14"/>
      <c r="N13" s="14"/>
      <c r="O13" s="14"/>
      <c r="P13" s="14"/>
      <c r="Q13" s="14"/>
      <c r="R13" s="14"/>
      <c r="S13" s="14"/>
      <c r="T13" s="14"/>
      <c r="U13" s="14"/>
      <c r="V13" s="14"/>
      <c r="W13" s="14"/>
      <c r="X13" s="14"/>
      <c r="Y13" s="14"/>
      <c r="Z13" s="14"/>
      <c r="AA13" s="14"/>
      <c r="AB13" s="14"/>
      <c r="AC13" s="14"/>
      <c r="AD13" s="7"/>
      <c r="AE13" s="7"/>
      <c r="AF13" s="7"/>
      <c r="AG13" s="7"/>
      <c r="AH13" s="7"/>
      <c r="AI13" s="7"/>
      <c r="AJ13" s="7"/>
      <c r="AK13" s="7"/>
      <c r="AL13" s="7"/>
      <c r="AM13" s="7"/>
      <c r="AN13" s="7"/>
      <c r="AO13" s="7"/>
      <c r="AP13" s="7"/>
      <c r="AQ13" s="7"/>
      <c r="AR13" s="7"/>
      <c r="AS13" s="7"/>
      <c r="AT13" s="7"/>
      <c r="AU13" s="7"/>
      <c r="AV13" s="7"/>
      <c r="AW13" s="7"/>
      <c r="AX13" s="7"/>
    </row>
    <row r="14" spans="1:50" x14ac:dyDescent="0.25">
      <c r="A14" s="1" t="s">
        <v>10</v>
      </c>
      <c r="B14" s="14"/>
      <c r="C14" s="19"/>
      <c r="D14" s="19"/>
      <c r="E14" s="19"/>
      <c r="F14" s="19"/>
      <c r="G14" s="19"/>
      <c r="H14" s="14"/>
      <c r="I14" s="14"/>
      <c r="J14" s="14"/>
      <c r="K14" s="14"/>
      <c r="L14" s="14"/>
      <c r="M14" s="14"/>
      <c r="N14" s="14"/>
      <c r="O14" s="14"/>
      <c r="P14" s="14"/>
      <c r="Q14" s="14"/>
      <c r="R14" s="14"/>
      <c r="S14" s="14"/>
      <c r="T14" s="14"/>
      <c r="U14" s="14"/>
      <c r="V14" s="14"/>
      <c r="W14" s="14"/>
      <c r="X14" s="14"/>
      <c r="Y14" s="14"/>
      <c r="Z14" s="14"/>
      <c r="AA14" s="14"/>
      <c r="AB14" s="14"/>
      <c r="AC14" s="14"/>
      <c r="AD14" s="7"/>
      <c r="AE14" s="7"/>
      <c r="AF14" s="7"/>
      <c r="AG14" s="7"/>
      <c r="AH14" s="7"/>
      <c r="AI14" s="7"/>
      <c r="AJ14" s="7"/>
      <c r="AK14" s="7"/>
      <c r="AL14" s="7"/>
      <c r="AM14" s="7"/>
      <c r="AN14" s="7"/>
      <c r="AO14" s="7"/>
      <c r="AP14" s="7"/>
      <c r="AQ14" s="7"/>
      <c r="AR14" s="7"/>
      <c r="AS14" s="7"/>
      <c r="AT14" s="7"/>
      <c r="AU14" s="7"/>
      <c r="AV14" s="7"/>
      <c r="AW14" s="7"/>
      <c r="AX14" s="7"/>
    </row>
    <row r="15" spans="1:50" x14ac:dyDescent="0.25">
      <c r="A15" s="1" t="s">
        <v>11</v>
      </c>
      <c r="B15" s="14"/>
      <c r="C15" s="19"/>
      <c r="D15" s="19"/>
      <c r="E15" s="19"/>
      <c r="F15" s="19"/>
      <c r="G15" s="19"/>
      <c r="H15" s="14"/>
      <c r="I15" s="14"/>
      <c r="J15" s="14"/>
      <c r="K15" s="14"/>
      <c r="L15" s="14"/>
      <c r="M15" s="14"/>
      <c r="N15" s="14"/>
      <c r="O15" s="14"/>
      <c r="P15" s="14"/>
      <c r="Q15" s="14"/>
      <c r="R15" s="14"/>
      <c r="S15" s="14"/>
      <c r="T15" s="14"/>
      <c r="U15" s="14"/>
      <c r="V15" s="14"/>
      <c r="W15" s="14"/>
      <c r="X15" s="14"/>
      <c r="Y15" s="14"/>
      <c r="Z15" s="14"/>
      <c r="AA15" s="14"/>
      <c r="AB15" s="14"/>
      <c r="AC15" s="14"/>
      <c r="AD15" s="7"/>
      <c r="AE15" s="7"/>
      <c r="AF15" s="7"/>
      <c r="AG15" s="7"/>
      <c r="AH15" s="7"/>
      <c r="AI15" s="7"/>
      <c r="AJ15" s="7"/>
      <c r="AK15" s="7"/>
      <c r="AL15" s="7"/>
      <c r="AM15" s="7"/>
      <c r="AN15" s="7"/>
      <c r="AO15" s="7"/>
      <c r="AP15" s="7"/>
      <c r="AQ15" s="7"/>
      <c r="AR15" s="7"/>
      <c r="AS15" s="7"/>
      <c r="AT15" s="7"/>
      <c r="AU15" s="7"/>
      <c r="AV15" s="7"/>
      <c r="AW15" s="7"/>
      <c r="AX15" s="7"/>
    </row>
    <row r="16" spans="1:50" x14ac:dyDescent="0.25">
      <c r="A16" s="1" t="s">
        <v>13</v>
      </c>
      <c r="B16" s="14"/>
      <c r="C16" s="19"/>
      <c r="D16" s="19"/>
      <c r="E16" s="19"/>
      <c r="F16" s="19"/>
      <c r="G16" s="19"/>
      <c r="H16" s="14"/>
      <c r="I16" s="14"/>
      <c r="J16" s="14"/>
      <c r="K16" s="14"/>
      <c r="L16" s="14"/>
      <c r="M16" s="14"/>
      <c r="N16" s="14"/>
      <c r="O16" s="14"/>
      <c r="P16" s="14"/>
      <c r="Q16" s="14"/>
      <c r="R16" s="14"/>
      <c r="S16" s="14"/>
      <c r="T16" s="14"/>
      <c r="U16" s="14"/>
      <c r="V16" s="14"/>
      <c r="W16" s="14"/>
      <c r="X16" s="14"/>
      <c r="Y16" s="14"/>
      <c r="Z16" s="14"/>
      <c r="AA16" s="14"/>
      <c r="AB16" s="14"/>
      <c r="AC16" s="14"/>
      <c r="AD16" s="7"/>
      <c r="AE16" s="7"/>
      <c r="AF16" s="7"/>
      <c r="AG16" s="7"/>
      <c r="AH16" s="7"/>
      <c r="AI16" s="7"/>
      <c r="AJ16" s="7"/>
      <c r="AK16" s="7"/>
      <c r="AL16" s="7"/>
      <c r="AM16" s="7"/>
      <c r="AN16" s="7"/>
      <c r="AO16" s="7"/>
      <c r="AP16" s="7"/>
      <c r="AQ16" s="7"/>
      <c r="AR16" s="7"/>
      <c r="AS16" s="7"/>
      <c r="AT16" s="7"/>
      <c r="AU16" s="7"/>
      <c r="AV16" s="7"/>
      <c r="AW16" s="7"/>
      <c r="AX16" s="7"/>
    </row>
    <row r="17" spans="1:50" x14ac:dyDescent="0.25">
      <c r="A17" s="1" t="s">
        <v>12</v>
      </c>
      <c r="B17" s="14"/>
      <c r="C17" s="19"/>
      <c r="D17" s="19"/>
      <c r="E17" s="19"/>
      <c r="F17" s="19"/>
      <c r="G17" s="19"/>
      <c r="H17" s="14"/>
      <c r="I17" s="14"/>
      <c r="J17" s="14"/>
      <c r="K17" s="14"/>
      <c r="L17" s="14"/>
      <c r="M17" s="14"/>
      <c r="N17" s="14"/>
      <c r="O17" s="14"/>
      <c r="P17" s="14"/>
      <c r="Q17" s="14"/>
      <c r="R17" s="14"/>
      <c r="S17" s="14"/>
      <c r="T17" s="14"/>
      <c r="U17" s="14"/>
      <c r="V17" s="14"/>
      <c r="W17" s="14"/>
      <c r="X17" s="14"/>
      <c r="Y17" s="14"/>
      <c r="Z17" s="14"/>
      <c r="AA17" s="14"/>
      <c r="AB17" s="14"/>
      <c r="AC17" s="14"/>
      <c r="AD17" s="7"/>
      <c r="AE17" s="7"/>
      <c r="AF17" s="7"/>
      <c r="AG17" s="7"/>
      <c r="AH17" s="7"/>
      <c r="AI17" s="7"/>
      <c r="AJ17" s="7"/>
      <c r="AK17" s="7"/>
      <c r="AL17" s="7"/>
      <c r="AM17" s="7"/>
      <c r="AN17" s="7"/>
      <c r="AO17" s="7"/>
      <c r="AP17" s="7"/>
      <c r="AQ17" s="7"/>
      <c r="AR17" s="7"/>
      <c r="AS17" s="7"/>
      <c r="AT17" s="7"/>
      <c r="AU17" s="7"/>
      <c r="AV17" s="7"/>
      <c r="AW17" s="7"/>
      <c r="AX17" s="7"/>
    </row>
    <row r="18" spans="1:50" x14ac:dyDescent="0.25">
      <c r="A18" s="1" t="s">
        <v>14</v>
      </c>
      <c r="B18" s="14"/>
      <c r="C18" s="19"/>
      <c r="D18" s="19"/>
      <c r="E18" s="19"/>
      <c r="F18" s="19"/>
      <c r="G18" s="19"/>
      <c r="H18" s="14"/>
      <c r="I18" s="14"/>
      <c r="J18" s="14"/>
      <c r="K18" s="14"/>
      <c r="L18" s="14"/>
      <c r="M18" s="14"/>
      <c r="N18" s="14"/>
      <c r="O18" s="14"/>
      <c r="P18" s="14"/>
      <c r="Q18" s="14"/>
      <c r="R18" s="14"/>
      <c r="S18" s="14"/>
      <c r="T18" s="14"/>
      <c r="U18" s="14"/>
      <c r="V18" s="14"/>
      <c r="W18" s="14"/>
      <c r="X18" s="14"/>
      <c r="Y18" s="14"/>
      <c r="Z18" s="14"/>
      <c r="AA18" s="14"/>
      <c r="AB18" s="14"/>
      <c r="AC18" s="14"/>
      <c r="AD18" s="7"/>
      <c r="AE18" s="7"/>
      <c r="AF18" s="7"/>
      <c r="AG18" s="7"/>
      <c r="AH18" s="7"/>
      <c r="AI18" s="7"/>
      <c r="AJ18" s="7"/>
      <c r="AK18" s="7"/>
      <c r="AL18" s="7"/>
      <c r="AM18" s="7"/>
      <c r="AN18" s="7"/>
      <c r="AO18" s="7"/>
      <c r="AP18" s="7"/>
      <c r="AQ18" s="7"/>
      <c r="AR18" s="7"/>
      <c r="AS18" s="7"/>
      <c r="AT18" s="7"/>
      <c r="AU18" s="7"/>
      <c r="AV18" s="7"/>
      <c r="AW18" s="7"/>
      <c r="AX18" s="7"/>
    </row>
    <row r="19" spans="1:50" x14ac:dyDescent="0.25">
      <c r="A19" s="1" t="s">
        <v>15</v>
      </c>
      <c r="B19" s="14"/>
      <c r="C19" s="19"/>
      <c r="D19" s="19"/>
      <c r="E19" s="19"/>
      <c r="F19" s="19"/>
      <c r="G19" s="19"/>
      <c r="H19" s="14"/>
      <c r="I19" s="14"/>
      <c r="J19" s="14"/>
      <c r="K19" s="14"/>
      <c r="L19" s="14"/>
      <c r="M19" s="14"/>
      <c r="N19" s="14"/>
      <c r="O19" s="14"/>
      <c r="P19" s="14"/>
      <c r="Q19" s="14"/>
      <c r="R19" s="14"/>
      <c r="S19" s="14"/>
      <c r="T19" s="14"/>
      <c r="U19" s="14"/>
      <c r="V19" s="14"/>
      <c r="W19" s="14"/>
      <c r="X19" s="14"/>
      <c r="Y19" s="14"/>
      <c r="Z19" s="14"/>
      <c r="AA19" s="14"/>
      <c r="AB19" s="14"/>
      <c r="AC19" s="14"/>
      <c r="AD19" s="7"/>
      <c r="AE19" s="7"/>
      <c r="AF19" s="7"/>
      <c r="AG19" s="7"/>
      <c r="AH19" s="7"/>
      <c r="AI19" s="7"/>
      <c r="AJ19" s="7"/>
      <c r="AK19" s="7"/>
      <c r="AL19" s="7"/>
      <c r="AM19" s="7"/>
      <c r="AN19" s="7"/>
      <c r="AO19" s="7"/>
      <c r="AP19" s="7"/>
      <c r="AQ19" s="7"/>
      <c r="AR19" s="7"/>
      <c r="AS19" s="7"/>
      <c r="AT19" s="7"/>
      <c r="AU19" s="7"/>
      <c r="AV19" s="7"/>
      <c r="AW19" s="7"/>
      <c r="AX19" s="7"/>
    </row>
    <row r="20" spans="1:50" x14ac:dyDescent="0.25">
      <c r="A20" s="1" t="s">
        <v>16</v>
      </c>
      <c r="B20" s="14"/>
      <c r="C20" s="19"/>
      <c r="D20" s="19"/>
      <c r="E20" s="19"/>
      <c r="F20" s="19"/>
      <c r="G20" s="19"/>
      <c r="H20" s="14"/>
      <c r="I20" s="14"/>
      <c r="J20" s="14"/>
      <c r="K20" s="14"/>
      <c r="L20" s="14"/>
      <c r="M20" s="14"/>
      <c r="N20" s="14"/>
      <c r="O20" s="14"/>
      <c r="P20" s="14"/>
      <c r="Q20" s="14"/>
      <c r="R20" s="14"/>
      <c r="S20" s="14"/>
      <c r="T20" s="14"/>
      <c r="U20" s="14"/>
      <c r="V20" s="14"/>
      <c r="W20" s="14"/>
      <c r="X20" s="14"/>
      <c r="Y20" s="14"/>
      <c r="Z20" s="14"/>
      <c r="AA20" s="14"/>
      <c r="AB20" s="14"/>
      <c r="AC20" s="14"/>
      <c r="AD20" s="7"/>
      <c r="AE20" s="7"/>
      <c r="AF20" s="7"/>
      <c r="AG20" s="7"/>
      <c r="AH20" s="7"/>
      <c r="AI20" s="7"/>
      <c r="AJ20" s="7"/>
      <c r="AK20" s="7"/>
      <c r="AL20" s="7"/>
      <c r="AM20" s="7"/>
      <c r="AN20" s="7"/>
      <c r="AO20" s="7"/>
      <c r="AP20" s="7"/>
      <c r="AQ20" s="7"/>
      <c r="AR20" s="7"/>
      <c r="AS20" s="7"/>
      <c r="AT20" s="7"/>
      <c r="AU20" s="7"/>
      <c r="AV20" s="7"/>
      <c r="AW20" s="7"/>
      <c r="AX20" s="7"/>
    </row>
    <row r="21" spans="1:50" x14ac:dyDescent="0.25">
      <c r="A21" s="1" t="s">
        <v>19</v>
      </c>
      <c r="B21" s="14"/>
      <c r="C21" s="19"/>
      <c r="D21" s="19"/>
      <c r="E21" s="19"/>
      <c r="F21" s="19"/>
      <c r="G21" s="19"/>
      <c r="H21" s="14"/>
      <c r="I21" s="14"/>
      <c r="J21" s="14"/>
      <c r="K21" s="14"/>
      <c r="L21" s="14"/>
      <c r="M21" s="14"/>
      <c r="N21" s="14"/>
      <c r="O21" s="14"/>
      <c r="P21" s="14"/>
      <c r="Q21" s="14"/>
      <c r="R21" s="14"/>
      <c r="S21" s="14"/>
      <c r="T21" s="14"/>
      <c r="U21" s="14"/>
      <c r="V21" s="14"/>
      <c r="W21" s="14"/>
      <c r="X21" s="14"/>
      <c r="Y21" s="14"/>
      <c r="Z21" s="14"/>
      <c r="AA21" s="14"/>
      <c r="AB21" s="14"/>
      <c r="AC21" s="14"/>
      <c r="AD21" s="7"/>
      <c r="AE21" s="7"/>
      <c r="AF21" s="7"/>
      <c r="AG21" s="7"/>
      <c r="AH21" s="7"/>
      <c r="AI21" s="7"/>
      <c r="AJ21" s="7"/>
      <c r="AK21" s="7"/>
      <c r="AL21" s="7"/>
      <c r="AM21" s="7"/>
      <c r="AN21" s="7"/>
      <c r="AO21" s="7"/>
      <c r="AP21" s="7"/>
      <c r="AQ21" s="7"/>
      <c r="AR21" s="7"/>
      <c r="AS21" s="7"/>
      <c r="AT21" s="7"/>
      <c r="AU21" s="7"/>
      <c r="AV21" s="7"/>
      <c r="AW21" s="7"/>
      <c r="AX21" s="7"/>
    </row>
    <row r="22" spans="1:50" x14ac:dyDescent="0.25">
      <c r="A22" s="1" t="s">
        <v>18</v>
      </c>
      <c r="B22" s="14"/>
      <c r="C22" s="19"/>
      <c r="D22" s="19"/>
      <c r="E22" s="19"/>
      <c r="F22" s="19"/>
      <c r="G22" s="19"/>
      <c r="H22" s="14"/>
      <c r="I22" s="14"/>
      <c r="J22" s="14"/>
      <c r="K22" s="14"/>
      <c r="L22" s="14"/>
      <c r="M22" s="14"/>
      <c r="N22" s="14"/>
      <c r="O22" s="14"/>
      <c r="P22" s="14"/>
      <c r="Q22" s="14"/>
      <c r="R22" s="14"/>
      <c r="S22" s="14"/>
      <c r="T22" s="14"/>
      <c r="U22" s="14"/>
      <c r="V22" s="14"/>
      <c r="W22" s="14"/>
      <c r="X22" s="14"/>
      <c r="Y22" s="14"/>
      <c r="Z22" s="14"/>
      <c r="AA22" s="14"/>
      <c r="AB22" s="14"/>
      <c r="AC22" s="14"/>
      <c r="AD22" s="7"/>
      <c r="AE22" s="7"/>
      <c r="AF22" s="7"/>
      <c r="AG22" s="7"/>
      <c r="AH22" s="7"/>
      <c r="AI22" s="7"/>
      <c r="AJ22" s="7"/>
      <c r="AK22" s="7"/>
      <c r="AL22" s="7"/>
      <c r="AM22" s="7"/>
      <c r="AN22" s="7"/>
      <c r="AO22" s="7"/>
      <c r="AP22" s="7"/>
      <c r="AQ22" s="7"/>
      <c r="AR22" s="7"/>
      <c r="AS22" s="7"/>
      <c r="AT22" s="7"/>
      <c r="AU22" s="7"/>
      <c r="AV22" s="7"/>
      <c r="AW22" s="7"/>
      <c r="AX22" s="7"/>
    </row>
    <row r="23" spans="1:50" x14ac:dyDescent="0.25">
      <c r="A23" s="1" t="s">
        <v>17</v>
      </c>
      <c r="B23" s="14"/>
      <c r="C23" s="19"/>
      <c r="D23" s="19"/>
      <c r="E23" s="19"/>
      <c r="F23" s="19"/>
      <c r="G23" s="19"/>
      <c r="H23" s="14"/>
      <c r="I23" s="14"/>
      <c r="J23" s="14"/>
      <c r="K23" s="14"/>
      <c r="L23" s="14"/>
      <c r="M23" s="14"/>
      <c r="N23" s="14"/>
      <c r="O23" s="14"/>
      <c r="P23" s="14"/>
      <c r="Q23" s="14"/>
      <c r="R23" s="14"/>
      <c r="S23" s="14"/>
      <c r="T23" s="14"/>
      <c r="U23" s="14"/>
      <c r="V23" s="14"/>
      <c r="W23" s="14"/>
      <c r="X23" s="14"/>
      <c r="Y23" s="14"/>
      <c r="Z23" s="14"/>
      <c r="AA23" s="14"/>
      <c r="AB23" s="14"/>
      <c r="AC23" s="14"/>
      <c r="AD23" s="7"/>
      <c r="AE23" s="7"/>
      <c r="AF23" s="7"/>
      <c r="AG23" s="7"/>
      <c r="AH23" s="7"/>
      <c r="AI23" s="7"/>
      <c r="AJ23" s="7"/>
      <c r="AK23" s="7"/>
      <c r="AL23" s="7"/>
      <c r="AM23" s="7"/>
      <c r="AN23" s="7"/>
      <c r="AO23" s="7"/>
      <c r="AP23" s="7"/>
      <c r="AQ23" s="7"/>
      <c r="AR23" s="7"/>
      <c r="AS23" s="7"/>
      <c r="AT23" s="7"/>
      <c r="AU23" s="7"/>
      <c r="AV23" s="7"/>
      <c r="AW23" s="7"/>
      <c r="AX23" s="7"/>
    </row>
    <row r="24" spans="1:50" x14ac:dyDescent="0.25">
      <c r="A24" s="1" t="s">
        <v>20</v>
      </c>
      <c r="B24" s="14"/>
      <c r="C24" s="19"/>
      <c r="D24" s="19"/>
      <c r="E24" s="19"/>
      <c r="F24" s="19"/>
      <c r="G24" s="19"/>
      <c r="H24" s="14"/>
      <c r="I24" s="14"/>
      <c r="J24" s="14"/>
      <c r="K24" s="14"/>
      <c r="L24" s="14"/>
      <c r="M24" s="14"/>
      <c r="N24" s="14"/>
      <c r="O24" s="14"/>
      <c r="P24" s="14"/>
      <c r="Q24" s="14"/>
      <c r="R24" s="14"/>
      <c r="S24" s="14"/>
      <c r="T24" s="14"/>
      <c r="U24" s="14"/>
      <c r="V24" s="14"/>
      <c r="W24" s="14"/>
      <c r="X24" s="14"/>
      <c r="Y24" s="14"/>
      <c r="Z24" s="14"/>
      <c r="AA24" s="14"/>
      <c r="AB24" s="14"/>
      <c r="AC24" s="14"/>
      <c r="AD24" s="7"/>
      <c r="AE24" s="7"/>
      <c r="AF24" s="7"/>
      <c r="AG24" s="7"/>
      <c r="AH24" s="7"/>
      <c r="AI24" s="7"/>
      <c r="AJ24" s="7"/>
      <c r="AK24" s="7"/>
      <c r="AL24" s="7"/>
      <c r="AM24" s="7"/>
      <c r="AN24" s="7"/>
      <c r="AO24" s="7"/>
      <c r="AP24" s="7"/>
      <c r="AQ24" s="7"/>
      <c r="AR24" s="7"/>
      <c r="AS24" s="7"/>
      <c r="AT24" s="7"/>
      <c r="AU24" s="7"/>
      <c r="AV24" s="7"/>
      <c r="AW24" s="7"/>
      <c r="AX24" s="7"/>
    </row>
    <row r="25" spans="1:50" x14ac:dyDescent="0.25">
      <c r="A25" s="1" t="s">
        <v>21</v>
      </c>
      <c r="B25" s="14"/>
      <c r="C25" s="19"/>
      <c r="D25" s="19"/>
      <c r="E25" s="19"/>
      <c r="F25" s="19"/>
      <c r="G25" s="19"/>
      <c r="H25" s="14"/>
      <c r="I25" s="14"/>
      <c r="J25" s="14"/>
      <c r="K25" s="14"/>
      <c r="L25" s="14"/>
      <c r="M25" s="14"/>
      <c r="N25" s="14"/>
      <c r="O25" s="14"/>
      <c r="P25" s="14"/>
      <c r="Q25" s="14"/>
      <c r="R25" s="14"/>
      <c r="S25" s="14"/>
      <c r="T25" s="14"/>
      <c r="U25" s="14"/>
      <c r="V25" s="14"/>
      <c r="W25" s="14"/>
      <c r="X25" s="14"/>
      <c r="Y25" s="14"/>
      <c r="Z25" s="14"/>
      <c r="AA25" s="14"/>
      <c r="AB25" s="14"/>
      <c r="AC25" s="14"/>
      <c r="AD25" s="7"/>
      <c r="AE25" s="7"/>
      <c r="AF25" s="7"/>
      <c r="AG25" s="7"/>
      <c r="AH25" s="7"/>
      <c r="AI25" s="7"/>
      <c r="AJ25" s="7"/>
      <c r="AK25" s="7"/>
      <c r="AL25" s="7"/>
      <c r="AM25" s="7"/>
      <c r="AN25" s="7"/>
      <c r="AO25" s="7"/>
      <c r="AP25" s="7"/>
      <c r="AQ25" s="7"/>
      <c r="AR25" s="7"/>
      <c r="AS25" s="7"/>
      <c r="AT25" s="7"/>
      <c r="AU25" s="7"/>
      <c r="AV25" s="7"/>
      <c r="AW25" s="7"/>
      <c r="AX25" s="7"/>
    </row>
    <row r="26" spans="1:50" x14ac:dyDescent="0.25">
      <c r="A26" s="1" t="s">
        <v>22</v>
      </c>
      <c r="B26" s="14"/>
      <c r="C26" s="19"/>
      <c r="D26" s="19"/>
      <c r="E26" s="19"/>
      <c r="F26" s="19"/>
      <c r="G26" s="19"/>
      <c r="H26" s="14"/>
      <c r="I26" s="14"/>
      <c r="J26" s="14"/>
      <c r="K26" s="14"/>
      <c r="L26" s="14"/>
      <c r="M26" s="14"/>
      <c r="N26" s="14"/>
      <c r="O26" s="14"/>
      <c r="P26" s="14"/>
      <c r="Q26" s="14"/>
      <c r="R26" s="14"/>
      <c r="S26" s="14"/>
      <c r="T26" s="14"/>
      <c r="U26" s="14"/>
      <c r="V26" s="14"/>
      <c r="W26" s="14"/>
      <c r="X26" s="14"/>
      <c r="Y26" s="14"/>
      <c r="Z26" s="14"/>
      <c r="AA26" s="14"/>
      <c r="AB26" s="14"/>
      <c r="AC26" s="14"/>
      <c r="AD26" s="7"/>
      <c r="AE26" s="7"/>
      <c r="AF26" s="7"/>
      <c r="AG26" s="7"/>
      <c r="AH26" s="7"/>
      <c r="AI26" s="7"/>
      <c r="AJ26" s="7"/>
      <c r="AK26" s="7"/>
      <c r="AL26" s="7"/>
      <c r="AM26" s="7"/>
      <c r="AN26" s="7"/>
      <c r="AO26" s="7"/>
      <c r="AP26" s="7"/>
      <c r="AQ26" s="7"/>
      <c r="AR26" s="7"/>
      <c r="AS26" s="7"/>
      <c r="AT26" s="7"/>
      <c r="AU26" s="7"/>
      <c r="AV26" s="7"/>
      <c r="AW26" s="7"/>
      <c r="AX26" s="7"/>
    </row>
    <row r="27" spans="1:50" x14ac:dyDescent="0.25">
      <c r="A27" s="1" t="s">
        <v>23</v>
      </c>
      <c r="B27" s="14"/>
      <c r="C27" s="19"/>
      <c r="D27" s="19"/>
      <c r="E27" s="19"/>
      <c r="F27" s="19"/>
      <c r="G27" s="19"/>
      <c r="H27" s="14"/>
      <c r="I27" s="14"/>
      <c r="J27" s="14"/>
      <c r="K27" s="14"/>
      <c r="L27" s="14"/>
      <c r="M27" s="14"/>
      <c r="N27" s="14"/>
      <c r="O27" s="14"/>
      <c r="P27" s="14"/>
      <c r="Q27" s="14"/>
      <c r="R27" s="14"/>
      <c r="S27" s="14"/>
      <c r="T27" s="14"/>
      <c r="U27" s="14"/>
      <c r="V27" s="14"/>
      <c r="W27" s="14"/>
      <c r="X27" s="14"/>
      <c r="Y27" s="14"/>
      <c r="Z27" s="14"/>
      <c r="AA27" s="14"/>
      <c r="AB27" s="14"/>
      <c r="AC27" s="14"/>
      <c r="AD27" s="7"/>
      <c r="AE27" s="7"/>
      <c r="AF27" s="7"/>
      <c r="AG27" s="7"/>
      <c r="AH27" s="7"/>
      <c r="AI27" s="7"/>
      <c r="AJ27" s="7"/>
      <c r="AK27" s="7"/>
      <c r="AL27" s="7"/>
      <c r="AM27" s="7"/>
      <c r="AN27" s="7"/>
      <c r="AO27" s="7"/>
      <c r="AP27" s="7"/>
      <c r="AQ27" s="7"/>
      <c r="AR27" s="7"/>
      <c r="AS27" s="7"/>
      <c r="AT27" s="7"/>
      <c r="AU27" s="7"/>
      <c r="AV27" s="7"/>
      <c r="AW27" s="7"/>
      <c r="AX27" s="7"/>
    </row>
    <row r="28" spans="1:50" x14ac:dyDescent="0.25">
      <c r="A28" s="1" t="s">
        <v>24</v>
      </c>
      <c r="B28" s="14"/>
      <c r="C28" s="19"/>
      <c r="D28" s="19"/>
      <c r="E28" s="19"/>
      <c r="F28" s="19"/>
      <c r="G28" s="19"/>
      <c r="H28" s="14"/>
      <c r="I28" s="14"/>
      <c r="J28" s="14"/>
      <c r="K28" s="14"/>
      <c r="L28" s="14"/>
      <c r="M28" s="14"/>
      <c r="N28" s="14"/>
      <c r="O28" s="14"/>
      <c r="P28" s="14"/>
      <c r="Q28" s="14"/>
      <c r="R28" s="14"/>
      <c r="S28" s="14"/>
      <c r="T28" s="14"/>
      <c r="U28" s="14"/>
      <c r="V28" s="14"/>
      <c r="W28" s="14"/>
      <c r="X28" s="14"/>
      <c r="Y28" s="14"/>
      <c r="Z28" s="14"/>
      <c r="AA28" s="14"/>
      <c r="AB28" s="14"/>
      <c r="AC28" s="14"/>
      <c r="AD28" s="7"/>
      <c r="AE28" s="7"/>
      <c r="AF28" s="7"/>
      <c r="AG28" s="7"/>
      <c r="AH28" s="7"/>
      <c r="AI28" s="7"/>
      <c r="AJ28" s="7"/>
      <c r="AK28" s="7"/>
      <c r="AL28" s="7"/>
      <c r="AM28" s="7"/>
      <c r="AN28" s="7"/>
      <c r="AO28" s="7"/>
      <c r="AP28" s="7"/>
      <c r="AQ28" s="7"/>
      <c r="AR28" s="7"/>
      <c r="AS28" s="7"/>
      <c r="AT28" s="7"/>
      <c r="AU28" s="7"/>
      <c r="AV28" s="7"/>
      <c r="AW28" s="7"/>
      <c r="AX28" s="7"/>
    </row>
    <row r="29" spans="1:50" x14ac:dyDescent="0.25">
      <c r="A29" s="1" t="s">
        <v>25</v>
      </c>
      <c r="B29" s="14"/>
      <c r="C29" s="19"/>
      <c r="D29" s="19"/>
      <c r="E29" s="19"/>
      <c r="F29" s="19"/>
      <c r="G29" s="19"/>
      <c r="H29" s="14"/>
      <c r="I29" s="14"/>
      <c r="J29" s="14"/>
      <c r="K29" s="14"/>
      <c r="L29" s="14"/>
      <c r="M29" s="14"/>
      <c r="N29" s="14"/>
      <c r="O29" s="14"/>
      <c r="P29" s="14"/>
      <c r="Q29" s="14"/>
      <c r="R29" s="14"/>
      <c r="S29" s="14"/>
      <c r="T29" s="14"/>
      <c r="U29" s="14"/>
      <c r="V29" s="14"/>
      <c r="W29" s="14"/>
      <c r="X29" s="14"/>
      <c r="Y29" s="14"/>
      <c r="Z29" s="14"/>
      <c r="AA29" s="14"/>
      <c r="AB29" s="14"/>
      <c r="AC29" s="14"/>
      <c r="AD29" s="7"/>
      <c r="AE29" s="7"/>
      <c r="AF29" s="7"/>
      <c r="AG29" s="7"/>
      <c r="AH29" s="7"/>
      <c r="AI29" s="7"/>
      <c r="AJ29" s="7"/>
      <c r="AK29" s="7"/>
      <c r="AL29" s="7"/>
      <c r="AM29" s="7"/>
      <c r="AN29" s="7"/>
      <c r="AO29" s="7"/>
      <c r="AP29" s="7"/>
      <c r="AQ29" s="7"/>
      <c r="AR29" s="7"/>
      <c r="AS29" s="7"/>
      <c r="AT29" s="7"/>
      <c r="AU29" s="7"/>
      <c r="AV29" s="7"/>
      <c r="AW29" s="7"/>
      <c r="AX29" s="7"/>
    </row>
    <row r="30" spans="1:50" x14ac:dyDescent="0.25">
      <c r="A30" s="1" t="s">
        <v>26</v>
      </c>
      <c r="B30" s="14"/>
      <c r="C30" s="19"/>
      <c r="D30" s="19"/>
      <c r="E30" s="19"/>
      <c r="F30" s="19"/>
      <c r="G30" s="19"/>
      <c r="H30" s="14"/>
      <c r="I30" s="14"/>
      <c r="J30" s="14"/>
      <c r="K30" s="14"/>
      <c r="L30" s="14"/>
      <c r="M30" s="14"/>
      <c r="N30" s="14"/>
      <c r="O30" s="14"/>
      <c r="P30" s="14"/>
      <c r="Q30" s="14"/>
      <c r="R30" s="14"/>
      <c r="S30" s="14"/>
      <c r="T30" s="14"/>
      <c r="U30" s="14"/>
      <c r="V30" s="14"/>
      <c r="W30" s="14"/>
      <c r="X30" s="14"/>
      <c r="Y30" s="14"/>
      <c r="Z30" s="14"/>
      <c r="AA30" s="14"/>
      <c r="AB30" s="14"/>
      <c r="AC30" s="14"/>
      <c r="AD30" s="7"/>
      <c r="AE30" s="7"/>
      <c r="AF30" s="7"/>
      <c r="AG30" s="7"/>
      <c r="AH30" s="7"/>
      <c r="AI30" s="7"/>
      <c r="AJ30" s="7"/>
      <c r="AK30" s="7"/>
      <c r="AL30" s="7"/>
      <c r="AM30" s="7"/>
      <c r="AN30" s="7"/>
      <c r="AO30" s="7"/>
      <c r="AP30" s="7"/>
      <c r="AQ30" s="7"/>
      <c r="AR30" s="7"/>
      <c r="AS30" s="7"/>
      <c r="AT30" s="7"/>
      <c r="AU30" s="7"/>
      <c r="AV30" s="7"/>
      <c r="AW30" s="7"/>
      <c r="AX30" s="7"/>
    </row>
    <row r="32" spans="1:50" s="5" customFormat="1" ht="15.75" x14ac:dyDescent="0.25">
      <c r="A32" s="9" t="s">
        <v>0</v>
      </c>
      <c r="B32" s="12">
        <f>B100</f>
        <v>2.4984989189189188</v>
      </c>
      <c r="C32" s="12">
        <f t="shared" ref="C32:AX32" si="0">C100</f>
        <v>2.4984989189189188</v>
      </c>
      <c r="D32" s="12">
        <f t="shared" si="0"/>
        <v>2.4984989189189188</v>
      </c>
      <c r="E32" s="12">
        <f t="shared" si="0"/>
        <v>2.4984989189189188</v>
      </c>
      <c r="F32" s="12">
        <f t="shared" si="0"/>
        <v>2.4984989189189188</v>
      </c>
      <c r="G32" s="12">
        <f t="shared" si="0"/>
        <v>2.4984989189189188</v>
      </c>
      <c r="H32" s="12">
        <f t="shared" si="0"/>
        <v>2.4984989189189188</v>
      </c>
      <c r="I32" s="12">
        <f t="shared" si="0"/>
        <v>2.4984989189189188</v>
      </c>
      <c r="J32" s="12">
        <f t="shared" si="0"/>
        <v>2.4984989189189188</v>
      </c>
      <c r="K32" s="12">
        <f t="shared" si="0"/>
        <v>2.4984989189189188</v>
      </c>
      <c r="L32" s="12">
        <f t="shared" si="0"/>
        <v>2.4984989189189188</v>
      </c>
      <c r="M32" s="12">
        <f t="shared" si="0"/>
        <v>2.4984989189189188</v>
      </c>
      <c r="N32" s="12">
        <f t="shared" si="0"/>
        <v>2.4984989189189188</v>
      </c>
      <c r="O32" s="12">
        <f t="shared" si="0"/>
        <v>2.4984989189189188</v>
      </c>
      <c r="P32" s="12">
        <f t="shared" si="0"/>
        <v>2.4984989189189188</v>
      </c>
      <c r="Q32" s="12">
        <f t="shared" si="0"/>
        <v>2.4984989189189188</v>
      </c>
      <c r="R32" s="12">
        <f t="shared" si="0"/>
        <v>2.4984989189189188</v>
      </c>
      <c r="S32" s="12">
        <f t="shared" si="0"/>
        <v>2.4984989189189188</v>
      </c>
      <c r="T32" s="12">
        <f t="shared" si="0"/>
        <v>2.4984989189189188</v>
      </c>
      <c r="U32" s="12">
        <f t="shared" si="0"/>
        <v>2.4984989189189188</v>
      </c>
      <c r="V32" s="12">
        <f t="shared" si="0"/>
        <v>2.4984989189189188</v>
      </c>
      <c r="W32" s="12">
        <f t="shared" si="0"/>
        <v>2.4984989189189188</v>
      </c>
      <c r="X32" s="12">
        <f t="shared" si="0"/>
        <v>2.4984989189189188</v>
      </c>
      <c r="Y32" s="12">
        <f t="shared" si="0"/>
        <v>2.4984989189189188</v>
      </c>
      <c r="Z32" s="12">
        <f t="shared" si="0"/>
        <v>2.4984989189189188</v>
      </c>
      <c r="AA32" s="12">
        <f t="shared" si="0"/>
        <v>2.4984989189189188</v>
      </c>
      <c r="AB32" s="12">
        <f t="shared" si="0"/>
        <v>2.4984989189189188</v>
      </c>
      <c r="AC32" s="12">
        <f t="shared" si="0"/>
        <v>2.4984989189189188</v>
      </c>
      <c r="AD32" s="12">
        <f t="shared" si="0"/>
        <v>2.4984989189189188</v>
      </c>
      <c r="AE32" s="12">
        <f t="shared" si="0"/>
        <v>2.4984989189189188</v>
      </c>
      <c r="AF32" s="12">
        <f t="shared" si="0"/>
        <v>2.4984989189189188</v>
      </c>
      <c r="AG32" s="12">
        <f t="shared" si="0"/>
        <v>2.4984989189189188</v>
      </c>
      <c r="AH32" s="12">
        <f t="shared" si="0"/>
        <v>2.4984989189189188</v>
      </c>
      <c r="AI32" s="12">
        <f t="shared" si="0"/>
        <v>2.4984989189189188</v>
      </c>
      <c r="AJ32" s="12">
        <f t="shared" si="0"/>
        <v>2.4984989189189188</v>
      </c>
      <c r="AK32" s="12">
        <f t="shared" si="0"/>
        <v>2.4984989189189188</v>
      </c>
      <c r="AL32" s="12">
        <f t="shared" si="0"/>
        <v>2.4984989189189188</v>
      </c>
      <c r="AM32" s="12">
        <f t="shared" si="0"/>
        <v>2.4984989189189188</v>
      </c>
      <c r="AN32" s="12">
        <f t="shared" si="0"/>
        <v>2.4984989189189188</v>
      </c>
      <c r="AO32" s="12">
        <f t="shared" si="0"/>
        <v>2.4984989189189188</v>
      </c>
      <c r="AP32" s="12">
        <f t="shared" si="0"/>
        <v>2.4984989189189188</v>
      </c>
      <c r="AQ32" s="12">
        <f t="shared" si="0"/>
        <v>2.4984989189189188</v>
      </c>
      <c r="AR32" s="12">
        <f t="shared" si="0"/>
        <v>2.4984989189189188</v>
      </c>
      <c r="AS32" s="12">
        <f t="shared" si="0"/>
        <v>2.4984989189189188</v>
      </c>
      <c r="AT32" s="12">
        <f t="shared" si="0"/>
        <v>2.4984989189189188</v>
      </c>
      <c r="AU32" s="12">
        <f t="shared" si="0"/>
        <v>2.4984989189189188</v>
      </c>
      <c r="AV32" s="12">
        <f t="shared" si="0"/>
        <v>2.4984989189189188</v>
      </c>
      <c r="AW32" s="12">
        <f t="shared" si="0"/>
        <v>2.4984989189189188</v>
      </c>
      <c r="AX32" s="12">
        <f t="shared" si="0"/>
        <v>2.4984989189189188</v>
      </c>
    </row>
    <row r="34" spans="2:29" s="10" customFormat="1" x14ac:dyDescent="0.2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2:29" s="10" customFormat="1" x14ac:dyDescent="0.2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2:29" s="10" customFormat="1" x14ac:dyDescent="0.2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2:29" s="10" customFormat="1" x14ac:dyDescent="0.2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2:29" s="10" customFormat="1" x14ac:dyDescent="0.2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2:29" s="10" customFormat="1" x14ac:dyDescent="0.2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2:29" s="10" customFormat="1" x14ac:dyDescent="0.2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2:29" s="10" customFormat="1" x14ac:dyDescent="0.2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2:29" s="10" customFormat="1" x14ac:dyDescent="0.2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2:29" s="10" customFormat="1" x14ac:dyDescent="0.2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2:29" s="10" customFormat="1" x14ac:dyDescent="0.2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2:29" s="10" customFormat="1" x14ac:dyDescent="0.2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2:29" s="10" customFormat="1" x14ac:dyDescent="0.2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2:29" s="10" customFormat="1" x14ac:dyDescent="0.2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2:29" s="10" customFormat="1" x14ac:dyDescent="0.2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2:29" s="10" customFormat="1" x14ac:dyDescent="0.2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2:29" s="10" customFormat="1" x14ac:dyDescent="0.2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2:29" s="10" customFormat="1" x14ac:dyDescent="0.2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2:29" s="10" customFormat="1" x14ac:dyDescent="0.2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2:29" s="10" customFormat="1" x14ac:dyDescent="0.2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2:29" s="10" customFormat="1" x14ac:dyDescent="0.2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2:29" s="10" customFormat="1" x14ac:dyDescent="0.2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2:29" s="10" customFormat="1" x14ac:dyDescent="0.2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2:29" s="10" customFormat="1" x14ac:dyDescent="0.2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2:29" s="10" customFormat="1" x14ac:dyDescent="0.2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2:29" s="10" customFormat="1"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2:29" s="10" customFormat="1"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1" spans="2:29" s="10" customFormat="1"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2:29" s="10" customFormat="1"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2:29" s="10" customFormat="1"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6" spans="1:50" x14ac:dyDescent="0.25">
      <c r="A66" s="11"/>
    </row>
    <row r="67" spans="1:50" x14ac:dyDescent="0.25">
      <c r="A67" s="1" t="s">
        <v>90</v>
      </c>
      <c r="B67" s="13">
        <f>IF(B10&gt;15,IF(B10&gt;60,IF(B17&gt;5,IF(B17&gt;55,36,IF(B11&gt;15,70,63.875)),IF(B13&gt;2,98.5,IF(B10&gt;80,IF(B11&gt;1,91.666667,90),IF(B22&gt;7,73.888889,85)))),IF(B22&gt;6,IF(B12&gt;0,IF(B19&gt;0,95.833333,68.285714),52),IF(B14&gt;0,IF(B11&gt;30,38.875,IF(B12&gt;1,66.428571,IF(B20&gt;4,49.166667,61.875))),IF(B17&gt;2,IF(B11&gt;10,40,46.428571),15.833333)))),IF(B18&gt;0,IF(B25&gt;0,19.625,34.375),IF(B22&gt;2,15,4.4)))</f>
        <v>4.4000000000000004</v>
      </c>
      <c r="C67" s="13">
        <f t="shared" ref="C67:AW67" si="1">IF(C10&gt;15,IF(C10&gt;60,IF(C17&gt;5,IF(C17&gt;55,36,IF(C11&gt;15,70,63.875)),IF(C13&gt;2,98.5,IF(C10&gt;80,IF(C11&gt;1,91.666667,90),IF(C22&gt;7,73.888889,85)))),IF(C22&gt;6,IF(C12&gt;0,IF(C19&gt;0,95.833333,68.285714),52),IF(C14&gt;0,IF(C11&gt;30,38.875,IF(C12&gt;1,66.428571,IF(C20&gt;4,49.166667,61.875))),IF(C17&gt;2,IF(C11&gt;10,40,46.428571),15.833333)))),IF(C18&gt;0,IF(C25&gt;0,19.625,34.375),IF(C22&gt;2,15,4.4)))</f>
        <v>4.4000000000000004</v>
      </c>
      <c r="D67" s="13">
        <f t="shared" si="1"/>
        <v>4.4000000000000004</v>
      </c>
      <c r="E67" s="13">
        <f t="shared" si="1"/>
        <v>4.4000000000000004</v>
      </c>
      <c r="F67" s="13">
        <f t="shared" si="1"/>
        <v>4.4000000000000004</v>
      </c>
      <c r="G67" s="13">
        <f t="shared" si="1"/>
        <v>4.4000000000000004</v>
      </c>
      <c r="H67" s="13">
        <f t="shared" si="1"/>
        <v>4.4000000000000004</v>
      </c>
      <c r="I67" s="13">
        <f t="shared" si="1"/>
        <v>4.4000000000000004</v>
      </c>
      <c r="J67" s="13">
        <f t="shared" si="1"/>
        <v>4.4000000000000004</v>
      </c>
      <c r="K67" s="13">
        <f t="shared" si="1"/>
        <v>4.4000000000000004</v>
      </c>
      <c r="L67" s="13">
        <f t="shared" si="1"/>
        <v>4.4000000000000004</v>
      </c>
      <c r="M67" s="13">
        <f t="shared" si="1"/>
        <v>4.4000000000000004</v>
      </c>
      <c r="N67" s="13">
        <f t="shared" si="1"/>
        <v>4.4000000000000004</v>
      </c>
      <c r="O67" s="13">
        <f t="shared" si="1"/>
        <v>4.4000000000000004</v>
      </c>
      <c r="P67" s="13">
        <f t="shared" si="1"/>
        <v>4.4000000000000004</v>
      </c>
      <c r="Q67" s="13">
        <f t="shared" si="1"/>
        <v>4.4000000000000004</v>
      </c>
      <c r="R67" s="13">
        <f t="shared" si="1"/>
        <v>4.4000000000000004</v>
      </c>
      <c r="S67" s="13">
        <f t="shared" si="1"/>
        <v>4.4000000000000004</v>
      </c>
      <c r="T67" s="13">
        <f t="shared" si="1"/>
        <v>4.4000000000000004</v>
      </c>
      <c r="U67" s="13">
        <f t="shared" si="1"/>
        <v>4.4000000000000004</v>
      </c>
      <c r="V67" s="13">
        <f t="shared" si="1"/>
        <v>4.4000000000000004</v>
      </c>
      <c r="W67" s="13">
        <f t="shared" si="1"/>
        <v>4.4000000000000004</v>
      </c>
      <c r="X67" s="13">
        <f t="shared" si="1"/>
        <v>4.4000000000000004</v>
      </c>
      <c r="Y67" s="13">
        <f t="shared" si="1"/>
        <v>4.4000000000000004</v>
      </c>
      <c r="Z67" s="13">
        <f t="shared" si="1"/>
        <v>4.4000000000000004</v>
      </c>
      <c r="AA67" s="13">
        <f t="shared" si="1"/>
        <v>4.4000000000000004</v>
      </c>
      <c r="AB67" s="13">
        <f t="shared" si="1"/>
        <v>4.4000000000000004</v>
      </c>
      <c r="AC67" s="13">
        <f t="shared" si="1"/>
        <v>4.4000000000000004</v>
      </c>
      <c r="AD67" s="13">
        <f t="shared" si="1"/>
        <v>4.4000000000000004</v>
      </c>
      <c r="AE67" s="13">
        <f t="shared" si="1"/>
        <v>4.4000000000000004</v>
      </c>
      <c r="AF67" s="13">
        <f t="shared" si="1"/>
        <v>4.4000000000000004</v>
      </c>
      <c r="AG67" s="13">
        <f t="shared" si="1"/>
        <v>4.4000000000000004</v>
      </c>
      <c r="AH67" s="13">
        <f t="shared" si="1"/>
        <v>4.4000000000000004</v>
      </c>
      <c r="AI67" s="13">
        <f t="shared" si="1"/>
        <v>4.4000000000000004</v>
      </c>
      <c r="AJ67" s="13">
        <f t="shared" si="1"/>
        <v>4.4000000000000004</v>
      </c>
      <c r="AK67" s="13">
        <f t="shared" si="1"/>
        <v>4.4000000000000004</v>
      </c>
      <c r="AL67" s="13">
        <f t="shared" si="1"/>
        <v>4.4000000000000004</v>
      </c>
      <c r="AM67" s="13">
        <f t="shared" si="1"/>
        <v>4.4000000000000004</v>
      </c>
      <c r="AN67" s="13">
        <f t="shared" si="1"/>
        <v>4.4000000000000004</v>
      </c>
      <c r="AO67" s="13">
        <f t="shared" si="1"/>
        <v>4.4000000000000004</v>
      </c>
      <c r="AP67" s="13">
        <f t="shared" si="1"/>
        <v>4.4000000000000004</v>
      </c>
      <c r="AQ67" s="13">
        <f t="shared" si="1"/>
        <v>4.4000000000000004</v>
      </c>
      <c r="AR67" s="13">
        <f t="shared" si="1"/>
        <v>4.4000000000000004</v>
      </c>
      <c r="AS67" s="13">
        <f t="shared" si="1"/>
        <v>4.4000000000000004</v>
      </c>
      <c r="AT67" s="13">
        <f t="shared" si="1"/>
        <v>4.4000000000000004</v>
      </c>
      <c r="AU67" s="13">
        <f t="shared" si="1"/>
        <v>4.4000000000000004</v>
      </c>
      <c r="AV67" s="13">
        <f t="shared" si="1"/>
        <v>4.4000000000000004</v>
      </c>
      <c r="AW67" s="13">
        <f t="shared" si="1"/>
        <v>4.4000000000000004</v>
      </c>
      <c r="AX67" s="13">
        <f>IF(AX10&gt;15,IF(AX10&gt;60,IF(AX17&gt;5,IF(AX17&gt;55,36,IF(AX11&gt;15,70,63.875)),IF(AX13&gt;2,98.5,IF(AX10&gt;80,IF(AX11&gt;1,91.666667,90),IF(AX22&gt;7,73.888889,85)))),IF(AX22&gt;6,IF(AX12&gt;0,IF(AX19&gt;0,95.833333,68.285714),52),IF(AX14&gt;0,IF(AX11&gt;30,38.875,IF(AX12&gt;1,66.428571,IF(AX20&gt;4,49.166667,61.875))),IF(AX17&gt;2,IF(AX11&gt;10,40,46.428571),15.833333)))),IF(AX18&gt;0,IF(AX25&gt;0,19.625,34.375),IF(AX22&gt;2,15,4.4)))</f>
        <v>4.4000000000000004</v>
      </c>
    </row>
    <row r="68" spans="1:50" x14ac:dyDescent="0.25">
      <c r="A68" s="1" t="s">
        <v>91</v>
      </c>
      <c r="B68" s="13">
        <f>IF(B10&gt;55,IF(B13&gt;0,IF(B17&gt;5,71.625,IF(B10&gt;75,IF(B18&gt;2,100,IF(B12&gt;0,97.4,98)),91.714286)),IF(B20&gt;3,IF(B16&gt;1,50.6,67.8),IF(B12&gt;50,70,80))),IF(B20&gt;0,IF(B23&gt;0,IF(B23&gt;10,69.166667,IF(B22&gt;3,IF(B12&gt;0,IF(B11&gt;5,61.875,IF(B13&gt;0,45,36)),IF(B18&gt;4,IF(B20&gt;1,29.444444,38.571429),45.555556)),IF(B13&gt;0,30.666667,IF(B14&gt;1,25,21)))),75),IF(B25&gt;2,11.555556,29.444444)))</f>
        <v>29.444444000000001</v>
      </c>
      <c r="C68" s="13">
        <f t="shared" ref="C68:AW68" si="2">IF(C10&gt;55,IF(C13&gt;0,IF(C17&gt;5,71.625,IF(C10&gt;75,IF(C18&gt;2,100,IF(C12&gt;0,97.4,98)),91.714286)),IF(C20&gt;3,IF(C16&gt;1,50.6,67.8),IF(C12&gt;50,70,80))),IF(C20&gt;0,IF(C23&gt;0,IF(C23&gt;10,69.166667,IF(C22&gt;3,IF(C12&gt;0,IF(C11&gt;5,61.875,IF(C13&gt;0,45,36)),IF(C18&gt;4,IF(C20&gt;1,29.444444,38.571429),45.555556)),IF(C13&gt;0,30.666667,IF(C14&gt;1,25,21)))),75),IF(C25&gt;2,11.555556,29.444444)))</f>
        <v>29.444444000000001</v>
      </c>
      <c r="D68" s="13">
        <f t="shared" si="2"/>
        <v>29.444444000000001</v>
      </c>
      <c r="E68" s="13">
        <f t="shared" si="2"/>
        <v>29.444444000000001</v>
      </c>
      <c r="F68" s="13">
        <f t="shared" si="2"/>
        <v>29.444444000000001</v>
      </c>
      <c r="G68" s="13">
        <f t="shared" si="2"/>
        <v>29.444444000000001</v>
      </c>
      <c r="H68" s="13">
        <f t="shared" si="2"/>
        <v>29.444444000000001</v>
      </c>
      <c r="I68" s="13">
        <f t="shared" si="2"/>
        <v>29.444444000000001</v>
      </c>
      <c r="J68" s="13">
        <f t="shared" si="2"/>
        <v>29.444444000000001</v>
      </c>
      <c r="K68" s="13">
        <f t="shared" si="2"/>
        <v>29.444444000000001</v>
      </c>
      <c r="L68" s="13">
        <f t="shared" si="2"/>
        <v>29.444444000000001</v>
      </c>
      <c r="M68" s="13">
        <f t="shared" si="2"/>
        <v>29.444444000000001</v>
      </c>
      <c r="N68" s="13">
        <f t="shared" si="2"/>
        <v>29.444444000000001</v>
      </c>
      <c r="O68" s="13">
        <f t="shared" si="2"/>
        <v>29.444444000000001</v>
      </c>
      <c r="P68" s="13">
        <f t="shared" si="2"/>
        <v>29.444444000000001</v>
      </c>
      <c r="Q68" s="13">
        <f t="shared" si="2"/>
        <v>29.444444000000001</v>
      </c>
      <c r="R68" s="13">
        <f t="shared" si="2"/>
        <v>29.444444000000001</v>
      </c>
      <c r="S68" s="13">
        <f t="shared" si="2"/>
        <v>29.444444000000001</v>
      </c>
      <c r="T68" s="13">
        <f t="shared" si="2"/>
        <v>29.444444000000001</v>
      </c>
      <c r="U68" s="13">
        <f t="shared" si="2"/>
        <v>29.444444000000001</v>
      </c>
      <c r="V68" s="13">
        <f t="shared" si="2"/>
        <v>29.444444000000001</v>
      </c>
      <c r="W68" s="13">
        <f t="shared" si="2"/>
        <v>29.444444000000001</v>
      </c>
      <c r="X68" s="13">
        <f t="shared" si="2"/>
        <v>29.444444000000001</v>
      </c>
      <c r="Y68" s="13">
        <f t="shared" si="2"/>
        <v>29.444444000000001</v>
      </c>
      <c r="Z68" s="13">
        <f t="shared" si="2"/>
        <v>29.444444000000001</v>
      </c>
      <c r="AA68" s="13">
        <f t="shared" si="2"/>
        <v>29.444444000000001</v>
      </c>
      <c r="AB68" s="13">
        <f t="shared" si="2"/>
        <v>29.444444000000001</v>
      </c>
      <c r="AC68" s="13">
        <f t="shared" si="2"/>
        <v>29.444444000000001</v>
      </c>
      <c r="AD68" s="13">
        <f t="shared" si="2"/>
        <v>29.444444000000001</v>
      </c>
      <c r="AE68" s="13">
        <f t="shared" si="2"/>
        <v>29.444444000000001</v>
      </c>
      <c r="AF68" s="13">
        <f t="shared" si="2"/>
        <v>29.444444000000001</v>
      </c>
      <c r="AG68" s="13">
        <f t="shared" si="2"/>
        <v>29.444444000000001</v>
      </c>
      <c r="AH68" s="13">
        <f t="shared" si="2"/>
        <v>29.444444000000001</v>
      </c>
      <c r="AI68" s="13">
        <f t="shared" si="2"/>
        <v>29.444444000000001</v>
      </c>
      <c r="AJ68" s="13">
        <f t="shared" si="2"/>
        <v>29.444444000000001</v>
      </c>
      <c r="AK68" s="13">
        <f t="shared" si="2"/>
        <v>29.444444000000001</v>
      </c>
      <c r="AL68" s="13">
        <f t="shared" si="2"/>
        <v>29.444444000000001</v>
      </c>
      <c r="AM68" s="13">
        <f t="shared" si="2"/>
        <v>29.444444000000001</v>
      </c>
      <c r="AN68" s="13">
        <f t="shared" si="2"/>
        <v>29.444444000000001</v>
      </c>
      <c r="AO68" s="13">
        <f t="shared" si="2"/>
        <v>29.444444000000001</v>
      </c>
      <c r="AP68" s="13">
        <f t="shared" si="2"/>
        <v>29.444444000000001</v>
      </c>
      <c r="AQ68" s="13">
        <f t="shared" si="2"/>
        <v>29.444444000000001</v>
      </c>
      <c r="AR68" s="13">
        <f t="shared" si="2"/>
        <v>29.444444000000001</v>
      </c>
      <c r="AS68" s="13">
        <f t="shared" si="2"/>
        <v>29.444444000000001</v>
      </c>
      <c r="AT68" s="13">
        <f t="shared" si="2"/>
        <v>29.444444000000001</v>
      </c>
      <c r="AU68" s="13">
        <f t="shared" si="2"/>
        <v>29.444444000000001</v>
      </c>
      <c r="AV68" s="13">
        <f t="shared" si="2"/>
        <v>29.444444000000001</v>
      </c>
      <c r="AW68" s="13">
        <f t="shared" si="2"/>
        <v>29.444444000000001</v>
      </c>
      <c r="AX68" s="13">
        <f>IF(AX10&gt;55,IF(AX13&gt;0,IF(AX17&gt;5,71.625,IF(AX10&gt;75,IF(AX18&gt;2,100,IF(AX12&gt;0,97.4,98)),91.714286)),IF(AX20&gt;3,IF(AX16&gt;1,50.6,67.8),IF(AX12&gt;50,70,80))),IF(AX20&gt;0,IF(AX23&gt;0,IF(AX23&gt;10,69.166667,IF(AX22&gt;3,IF(AX12&gt;0,IF(AX11&gt;5,61.875,IF(AX13&gt;0,45,36)),IF(AX18&gt;4,IF(AX20&gt;1,29.444444,38.571429),45.555556)),IF(AX13&gt;0,30.666667,IF(AX14&gt;1,25,21)))),75),IF(AX25&gt;2,11.555556,29.444444)))</f>
        <v>29.444444000000001</v>
      </c>
    </row>
    <row r="69" spans="1:50" x14ac:dyDescent="0.25">
      <c r="A69" s="1" t="s">
        <v>92</v>
      </c>
      <c r="B69" s="13">
        <f>IF(B16&gt;7,IF(B10&gt;55,IF(B17&gt;10,61.5,IF(B21&gt;10,97.5,IF(B13&gt;3,75.090909,IF(B10&gt;80,84,95.375)))),IF(B18&gt;4,IF(B14&gt;1,52.142857,IF(B11&gt;5,80,IF(B18&gt;5,60,70))),IF(B11&gt;3,IF(B19&gt;0,36,55.111111),19.5))),IF(B17&gt;4,IF(B25&gt;0,60.555556,IF(B19&gt;5,33.6,30)),IF(B10&gt;7,IF(B20&gt;4,9.5,IF(B11&gt;7,39.2,IF(B11&gt;3,22,15.857143))),IF(B17&gt;0,10.428571,3.6))))</f>
        <v>3.6</v>
      </c>
      <c r="C69" s="13">
        <f t="shared" ref="C69:AW69" si="3">IF(C16&gt;7,IF(C10&gt;55,IF(C17&gt;10,61.5,IF(C21&gt;10,97.5,IF(C13&gt;3,75.090909,IF(C10&gt;80,84,95.375)))),IF(C18&gt;4,IF(C14&gt;1,52.142857,IF(C11&gt;5,80,IF(C18&gt;5,60,70))),IF(C11&gt;3,IF(C19&gt;0,36,55.111111),19.5))),IF(C17&gt;4,IF(C25&gt;0,60.555556,IF(C19&gt;5,33.6,30)),IF(C10&gt;7,IF(C20&gt;4,9.5,IF(C11&gt;7,39.2,IF(C11&gt;3,22,15.857143))),IF(C17&gt;0,10.428571,3.6))))</f>
        <v>3.6</v>
      </c>
      <c r="D69" s="13">
        <f t="shared" si="3"/>
        <v>3.6</v>
      </c>
      <c r="E69" s="13">
        <f t="shared" si="3"/>
        <v>3.6</v>
      </c>
      <c r="F69" s="13">
        <f t="shared" si="3"/>
        <v>3.6</v>
      </c>
      <c r="G69" s="13">
        <f t="shared" si="3"/>
        <v>3.6</v>
      </c>
      <c r="H69" s="13">
        <f t="shared" si="3"/>
        <v>3.6</v>
      </c>
      <c r="I69" s="13">
        <f t="shared" si="3"/>
        <v>3.6</v>
      </c>
      <c r="J69" s="13">
        <f t="shared" si="3"/>
        <v>3.6</v>
      </c>
      <c r="K69" s="13">
        <f t="shared" si="3"/>
        <v>3.6</v>
      </c>
      <c r="L69" s="13">
        <f t="shared" si="3"/>
        <v>3.6</v>
      </c>
      <c r="M69" s="13">
        <f t="shared" si="3"/>
        <v>3.6</v>
      </c>
      <c r="N69" s="13">
        <f t="shared" si="3"/>
        <v>3.6</v>
      </c>
      <c r="O69" s="13">
        <f t="shared" si="3"/>
        <v>3.6</v>
      </c>
      <c r="P69" s="13">
        <f t="shared" si="3"/>
        <v>3.6</v>
      </c>
      <c r="Q69" s="13">
        <f t="shared" si="3"/>
        <v>3.6</v>
      </c>
      <c r="R69" s="13">
        <f t="shared" si="3"/>
        <v>3.6</v>
      </c>
      <c r="S69" s="13">
        <f t="shared" si="3"/>
        <v>3.6</v>
      </c>
      <c r="T69" s="13">
        <f t="shared" si="3"/>
        <v>3.6</v>
      </c>
      <c r="U69" s="13">
        <f t="shared" si="3"/>
        <v>3.6</v>
      </c>
      <c r="V69" s="13">
        <f t="shared" si="3"/>
        <v>3.6</v>
      </c>
      <c r="W69" s="13">
        <f t="shared" si="3"/>
        <v>3.6</v>
      </c>
      <c r="X69" s="13">
        <f t="shared" si="3"/>
        <v>3.6</v>
      </c>
      <c r="Y69" s="13">
        <f t="shared" si="3"/>
        <v>3.6</v>
      </c>
      <c r="Z69" s="13">
        <f t="shared" si="3"/>
        <v>3.6</v>
      </c>
      <c r="AA69" s="13">
        <f t="shared" si="3"/>
        <v>3.6</v>
      </c>
      <c r="AB69" s="13">
        <f t="shared" si="3"/>
        <v>3.6</v>
      </c>
      <c r="AC69" s="13">
        <f t="shared" si="3"/>
        <v>3.6</v>
      </c>
      <c r="AD69" s="13">
        <f t="shared" si="3"/>
        <v>3.6</v>
      </c>
      <c r="AE69" s="13">
        <f t="shared" si="3"/>
        <v>3.6</v>
      </c>
      <c r="AF69" s="13">
        <f t="shared" si="3"/>
        <v>3.6</v>
      </c>
      <c r="AG69" s="13">
        <f t="shared" si="3"/>
        <v>3.6</v>
      </c>
      <c r="AH69" s="13">
        <f t="shared" si="3"/>
        <v>3.6</v>
      </c>
      <c r="AI69" s="13">
        <f t="shared" si="3"/>
        <v>3.6</v>
      </c>
      <c r="AJ69" s="13">
        <f t="shared" si="3"/>
        <v>3.6</v>
      </c>
      <c r="AK69" s="13">
        <f t="shared" si="3"/>
        <v>3.6</v>
      </c>
      <c r="AL69" s="13">
        <f t="shared" si="3"/>
        <v>3.6</v>
      </c>
      <c r="AM69" s="13">
        <f t="shared" si="3"/>
        <v>3.6</v>
      </c>
      <c r="AN69" s="13">
        <f t="shared" si="3"/>
        <v>3.6</v>
      </c>
      <c r="AO69" s="13">
        <f t="shared" si="3"/>
        <v>3.6</v>
      </c>
      <c r="AP69" s="13">
        <f t="shared" si="3"/>
        <v>3.6</v>
      </c>
      <c r="AQ69" s="13">
        <f t="shared" si="3"/>
        <v>3.6</v>
      </c>
      <c r="AR69" s="13">
        <f t="shared" si="3"/>
        <v>3.6</v>
      </c>
      <c r="AS69" s="13">
        <f t="shared" si="3"/>
        <v>3.6</v>
      </c>
      <c r="AT69" s="13">
        <f t="shared" si="3"/>
        <v>3.6</v>
      </c>
      <c r="AU69" s="13">
        <f t="shared" si="3"/>
        <v>3.6</v>
      </c>
      <c r="AV69" s="13">
        <f t="shared" si="3"/>
        <v>3.6</v>
      </c>
      <c r="AW69" s="13">
        <f t="shared" si="3"/>
        <v>3.6</v>
      </c>
      <c r="AX69" s="13">
        <f>IF(AX16&gt;7,IF(AX10&gt;55,IF(AX17&gt;10,61.5,IF(AX21&gt;10,97.5,IF(AX13&gt;3,75.090909,IF(AX10&gt;80,84,95.375)))),IF(AX18&gt;4,IF(AX14&gt;1,52.142857,IF(AX11&gt;5,80,IF(AX18&gt;5,60,70))),IF(AX11&gt;3,IF(AX19&gt;0,36,55.111111),19.5))),IF(AX17&gt;4,IF(AX25&gt;0,60.555556,IF(AX19&gt;5,33.6,30)),IF(AX10&gt;7,IF(AX20&gt;4,9.5,IF(AX11&gt;7,39.2,IF(AX11&gt;3,22,15.857143))),IF(AX17&gt;0,10.428571,3.6))))</f>
        <v>3.6</v>
      </c>
    </row>
    <row r="70" spans="1:50" x14ac:dyDescent="0.25">
      <c r="A70" s="1" t="s">
        <v>93</v>
      </c>
      <c r="B70" s="13">
        <f>IF(B16&gt;10,IF(B10&gt;45,IF(B10&gt;70,IF(B22&gt;8,93.571429,IF(B12&gt;1,85,87.5)),IF(B19&gt;1,IF(B11&gt;5,85,81.428571),IF(B13&gt;1,63.285714,71.666667))),IF(B12&gt;1,58.727273,42.142857)),IF(B10&gt;10,IF(B10&gt;60,IF(B18&gt;1,61.875,49),IF(B11&gt;6,IF(B11&gt;20,20.333333,IF(B25&gt;1,44,IF(B12&gt;5,56.4,50.6))),IF(B23&gt;6,31.666667,IF(B20&gt;0,8.333333,14.166667)))),IF(B11&gt;0,IF(B10&gt;6,IF(B13&gt;0,10,5.6),20),IF(B17&gt;0,5.8,0.333333))))</f>
        <v>0.33333299999999999</v>
      </c>
      <c r="C70" s="13">
        <f t="shared" ref="C70:AW70" si="4">IF(C16&gt;10,IF(C10&gt;45,IF(C10&gt;70,IF(C22&gt;8,93.571429,IF(C12&gt;1,85,87.5)),IF(C19&gt;1,IF(C11&gt;5,85,81.428571),IF(C13&gt;1,63.285714,71.666667))),IF(C12&gt;1,58.727273,42.142857)),IF(C10&gt;10,IF(C10&gt;60,IF(C18&gt;1,61.875,49),IF(C11&gt;6,IF(C11&gt;20,20.333333,IF(C25&gt;1,44,IF(C12&gt;5,56.4,50.6))),IF(C23&gt;6,31.666667,IF(C20&gt;0,8.333333,14.166667)))),IF(C11&gt;0,IF(C10&gt;6,IF(C13&gt;0,10,5.6),20),IF(C17&gt;0,5.8,0.333333))))</f>
        <v>0.33333299999999999</v>
      </c>
      <c r="D70" s="13">
        <f t="shared" si="4"/>
        <v>0.33333299999999999</v>
      </c>
      <c r="E70" s="13">
        <f t="shared" si="4"/>
        <v>0.33333299999999999</v>
      </c>
      <c r="F70" s="13">
        <f t="shared" si="4"/>
        <v>0.33333299999999999</v>
      </c>
      <c r="G70" s="13">
        <f t="shared" si="4"/>
        <v>0.33333299999999999</v>
      </c>
      <c r="H70" s="13">
        <f t="shared" si="4"/>
        <v>0.33333299999999999</v>
      </c>
      <c r="I70" s="13">
        <f t="shared" si="4"/>
        <v>0.33333299999999999</v>
      </c>
      <c r="J70" s="13">
        <f t="shared" si="4"/>
        <v>0.33333299999999999</v>
      </c>
      <c r="K70" s="13">
        <f t="shared" si="4"/>
        <v>0.33333299999999999</v>
      </c>
      <c r="L70" s="13">
        <f t="shared" si="4"/>
        <v>0.33333299999999999</v>
      </c>
      <c r="M70" s="13">
        <f t="shared" si="4"/>
        <v>0.33333299999999999</v>
      </c>
      <c r="N70" s="13">
        <f t="shared" si="4"/>
        <v>0.33333299999999999</v>
      </c>
      <c r="O70" s="13">
        <f t="shared" si="4"/>
        <v>0.33333299999999999</v>
      </c>
      <c r="P70" s="13">
        <f t="shared" si="4"/>
        <v>0.33333299999999999</v>
      </c>
      <c r="Q70" s="13">
        <f t="shared" si="4"/>
        <v>0.33333299999999999</v>
      </c>
      <c r="R70" s="13">
        <f t="shared" si="4"/>
        <v>0.33333299999999999</v>
      </c>
      <c r="S70" s="13">
        <f t="shared" si="4"/>
        <v>0.33333299999999999</v>
      </c>
      <c r="T70" s="13">
        <f t="shared" si="4"/>
        <v>0.33333299999999999</v>
      </c>
      <c r="U70" s="13">
        <f t="shared" si="4"/>
        <v>0.33333299999999999</v>
      </c>
      <c r="V70" s="13">
        <f t="shared" si="4"/>
        <v>0.33333299999999999</v>
      </c>
      <c r="W70" s="13">
        <f t="shared" si="4"/>
        <v>0.33333299999999999</v>
      </c>
      <c r="X70" s="13">
        <f t="shared" si="4"/>
        <v>0.33333299999999999</v>
      </c>
      <c r="Y70" s="13">
        <f t="shared" si="4"/>
        <v>0.33333299999999999</v>
      </c>
      <c r="Z70" s="13">
        <f t="shared" si="4"/>
        <v>0.33333299999999999</v>
      </c>
      <c r="AA70" s="13">
        <f t="shared" si="4"/>
        <v>0.33333299999999999</v>
      </c>
      <c r="AB70" s="13">
        <f t="shared" si="4"/>
        <v>0.33333299999999999</v>
      </c>
      <c r="AC70" s="13">
        <f t="shared" si="4"/>
        <v>0.33333299999999999</v>
      </c>
      <c r="AD70" s="13">
        <f t="shared" si="4"/>
        <v>0.33333299999999999</v>
      </c>
      <c r="AE70" s="13">
        <f t="shared" si="4"/>
        <v>0.33333299999999999</v>
      </c>
      <c r="AF70" s="13">
        <f t="shared" si="4"/>
        <v>0.33333299999999999</v>
      </c>
      <c r="AG70" s="13">
        <f t="shared" si="4"/>
        <v>0.33333299999999999</v>
      </c>
      <c r="AH70" s="13">
        <f t="shared" si="4"/>
        <v>0.33333299999999999</v>
      </c>
      <c r="AI70" s="13">
        <f t="shared" si="4"/>
        <v>0.33333299999999999</v>
      </c>
      <c r="AJ70" s="13">
        <f t="shared" si="4"/>
        <v>0.33333299999999999</v>
      </c>
      <c r="AK70" s="13">
        <f t="shared" si="4"/>
        <v>0.33333299999999999</v>
      </c>
      <c r="AL70" s="13">
        <f t="shared" si="4"/>
        <v>0.33333299999999999</v>
      </c>
      <c r="AM70" s="13">
        <f t="shared" si="4"/>
        <v>0.33333299999999999</v>
      </c>
      <c r="AN70" s="13">
        <f t="shared" si="4"/>
        <v>0.33333299999999999</v>
      </c>
      <c r="AO70" s="13">
        <f t="shared" si="4"/>
        <v>0.33333299999999999</v>
      </c>
      <c r="AP70" s="13">
        <f t="shared" si="4"/>
        <v>0.33333299999999999</v>
      </c>
      <c r="AQ70" s="13">
        <f t="shared" si="4"/>
        <v>0.33333299999999999</v>
      </c>
      <c r="AR70" s="13">
        <f t="shared" si="4"/>
        <v>0.33333299999999999</v>
      </c>
      <c r="AS70" s="13">
        <f t="shared" si="4"/>
        <v>0.33333299999999999</v>
      </c>
      <c r="AT70" s="13">
        <f t="shared" si="4"/>
        <v>0.33333299999999999</v>
      </c>
      <c r="AU70" s="13">
        <f t="shared" si="4"/>
        <v>0.33333299999999999</v>
      </c>
      <c r="AV70" s="13">
        <f t="shared" si="4"/>
        <v>0.33333299999999999</v>
      </c>
      <c r="AW70" s="13">
        <f t="shared" si="4"/>
        <v>0.33333299999999999</v>
      </c>
      <c r="AX70" s="13">
        <f>IF(AX16&gt;10,IF(AX10&gt;45,IF(AX10&gt;70,IF(AX22&gt;8,93.571429,IF(AX12&gt;1,85,87.5)),IF(AX19&gt;1,IF(AX11&gt;5,85,81.428571),IF(AX13&gt;1,63.285714,71.666667))),IF(AX12&gt;1,58.727273,42.142857)),IF(AX10&gt;10,IF(AX10&gt;60,IF(AX18&gt;1,61.875,49),IF(AX11&gt;6,IF(AX11&gt;20,20.333333,IF(AX25&gt;1,44,IF(AX12&gt;5,56.4,50.6))),IF(AX23&gt;6,31.666667,IF(AX20&gt;0,8.333333,14.166667)))),IF(AX11&gt;0,IF(AX10&gt;6,IF(AX13&gt;0,10,5.6),20),IF(AX17&gt;0,5.8,0.333333))))</f>
        <v>0.33333299999999999</v>
      </c>
    </row>
    <row r="71" spans="1:50" x14ac:dyDescent="0.25">
      <c r="A71" s="1" t="s">
        <v>94</v>
      </c>
      <c r="B71" s="13">
        <f>IF(B10&gt;60,IF(B22&gt;8,IF(B10&gt;70,IF(B12&gt;0,86.25,96.888889),67.857143),IF(B20&gt;0,IF(B12&gt;0,IF(B19&gt;5,63.333333,84.6),IF(B17&gt;40,57.5,59)),48.571429)),IF(B16&gt;1,IF(B16&gt;7,IF(B14&gt;0,IF(B14&gt;2,38.142857,IF(B10&gt;45,75,IF(B10&gt;10,IF(B23&gt;7,55,43.666667),67.142857))),IF(B12&gt;0,IF(B17&gt;0,52,36),34.285714)),IF(B23&gt;5,13.125,IF(B23&gt;2,57,32.142857))),IF(B11&gt;7,IF(B19&gt;0,12.4,16.4),IF(B22&gt;0,5.111111,0))))</f>
        <v>0</v>
      </c>
      <c r="C71" s="13">
        <f t="shared" ref="C71:AW71" si="5">IF(C10&gt;60,IF(C22&gt;8,IF(C10&gt;70,IF(C12&gt;0,86.25,96.888889),67.857143),IF(C20&gt;0,IF(C12&gt;0,IF(C19&gt;5,63.333333,84.6),IF(C17&gt;40,57.5,59)),48.571429)),IF(C16&gt;1,IF(C16&gt;7,IF(C14&gt;0,IF(C14&gt;2,38.142857,IF(C10&gt;45,75,IF(C10&gt;10,IF(C23&gt;7,55,43.666667),67.142857))),IF(C12&gt;0,IF(C17&gt;0,52,36),34.285714)),IF(C23&gt;5,13.125,IF(C23&gt;2,57,32.142857))),IF(C11&gt;7,IF(C19&gt;0,12.4,16.4),IF(C22&gt;0,5.111111,0))))</f>
        <v>0</v>
      </c>
      <c r="D71" s="13">
        <f t="shared" si="5"/>
        <v>0</v>
      </c>
      <c r="E71" s="13">
        <f t="shared" si="5"/>
        <v>0</v>
      </c>
      <c r="F71" s="13">
        <f t="shared" si="5"/>
        <v>0</v>
      </c>
      <c r="G71" s="13">
        <f t="shared" si="5"/>
        <v>0</v>
      </c>
      <c r="H71" s="13">
        <f t="shared" si="5"/>
        <v>0</v>
      </c>
      <c r="I71" s="13">
        <f t="shared" si="5"/>
        <v>0</v>
      </c>
      <c r="J71" s="13">
        <f t="shared" si="5"/>
        <v>0</v>
      </c>
      <c r="K71" s="13">
        <f t="shared" si="5"/>
        <v>0</v>
      </c>
      <c r="L71" s="13">
        <f t="shared" si="5"/>
        <v>0</v>
      </c>
      <c r="M71" s="13">
        <f t="shared" si="5"/>
        <v>0</v>
      </c>
      <c r="N71" s="13">
        <f t="shared" si="5"/>
        <v>0</v>
      </c>
      <c r="O71" s="13">
        <f t="shared" si="5"/>
        <v>0</v>
      </c>
      <c r="P71" s="13">
        <f t="shared" si="5"/>
        <v>0</v>
      </c>
      <c r="Q71" s="13">
        <f t="shared" si="5"/>
        <v>0</v>
      </c>
      <c r="R71" s="13">
        <f t="shared" si="5"/>
        <v>0</v>
      </c>
      <c r="S71" s="13">
        <f t="shared" si="5"/>
        <v>0</v>
      </c>
      <c r="T71" s="13">
        <f t="shared" si="5"/>
        <v>0</v>
      </c>
      <c r="U71" s="13">
        <f t="shared" si="5"/>
        <v>0</v>
      </c>
      <c r="V71" s="13">
        <f t="shared" si="5"/>
        <v>0</v>
      </c>
      <c r="W71" s="13">
        <f t="shared" si="5"/>
        <v>0</v>
      </c>
      <c r="X71" s="13">
        <f t="shared" si="5"/>
        <v>0</v>
      </c>
      <c r="Y71" s="13">
        <f t="shared" si="5"/>
        <v>0</v>
      </c>
      <c r="Z71" s="13">
        <f t="shared" si="5"/>
        <v>0</v>
      </c>
      <c r="AA71" s="13">
        <f t="shared" si="5"/>
        <v>0</v>
      </c>
      <c r="AB71" s="13">
        <f t="shared" si="5"/>
        <v>0</v>
      </c>
      <c r="AC71" s="13">
        <f t="shared" si="5"/>
        <v>0</v>
      </c>
      <c r="AD71" s="13">
        <f t="shared" si="5"/>
        <v>0</v>
      </c>
      <c r="AE71" s="13">
        <f t="shared" si="5"/>
        <v>0</v>
      </c>
      <c r="AF71" s="13">
        <f t="shared" si="5"/>
        <v>0</v>
      </c>
      <c r="AG71" s="13">
        <f t="shared" si="5"/>
        <v>0</v>
      </c>
      <c r="AH71" s="13">
        <f t="shared" si="5"/>
        <v>0</v>
      </c>
      <c r="AI71" s="13">
        <f t="shared" si="5"/>
        <v>0</v>
      </c>
      <c r="AJ71" s="13">
        <f t="shared" si="5"/>
        <v>0</v>
      </c>
      <c r="AK71" s="13">
        <f t="shared" si="5"/>
        <v>0</v>
      </c>
      <c r="AL71" s="13">
        <f t="shared" si="5"/>
        <v>0</v>
      </c>
      <c r="AM71" s="13">
        <f t="shared" si="5"/>
        <v>0</v>
      </c>
      <c r="AN71" s="13">
        <f t="shared" si="5"/>
        <v>0</v>
      </c>
      <c r="AO71" s="13">
        <f t="shared" si="5"/>
        <v>0</v>
      </c>
      <c r="AP71" s="13">
        <f t="shared" si="5"/>
        <v>0</v>
      </c>
      <c r="AQ71" s="13">
        <f t="shared" si="5"/>
        <v>0</v>
      </c>
      <c r="AR71" s="13">
        <f t="shared" si="5"/>
        <v>0</v>
      </c>
      <c r="AS71" s="13">
        <f t="shared" si="5"/>
        <v>0</v>
      </c>
      <c r="AT71" s="13">
        <f t="shared" si="5"/>
        <v>0</v>
      </c>
      <c r="AU71" s="13">
        <f t="shared" si="5"/>
        <v>0</v>
      </c>
      <c r="AV71" s="13">
        <f t="shared" si="5"/>
        <v>0</v>
      </c>
      <c r="AW71" s="13">
        <f t="shared" si="5"/>
        <v>0</v>
      </c>
      <c r="AX71" s="13">
        <f>IF(AX10&gt;60,IF(AX22&gt;8,IF(AX10&gt;70,IF(AX12&gt;0,86.25,96.888889),67.857143),IF(AX20&gt;0,IF(AX12&gt;0,IF(AX19&gt;5,63.333333,84.6),IF(AX17&gt;40,57.5,59)),48.571429)),IF(AX16&gt;1,IF(AX16&gt;7,IF(AX14&gt;0,IF(AX14&gt;2,38.142857,IF(AX10&gt;45,75,IF(AX10&gt;10,IF(AX23&gt;7,55,43.666667),67.142857))),IF(AX12&gt;0,IF(AX17&gt;0,52,36),34.285714)),IF(AX23&gt;5,13.125,IF(AX23&gt;2,57,32.142857))),IF(AX11&gt;7,IF(AX19&gt;0,12.4,16.4),IF(AX22&gt;0,5.111111,0))))</f>
        <v>0</v>
      </c>
    </row>
    <row r="72" spans="1:50" x14ac:dyDescent="0.25">
      <c r="A72" s="1" t="s">
        <v>95</v>
      </c>
      <c r="B72" s="13">
        <f>IF(B10&gt;40,IF(B23&gt;6,IF(B23&gt;7,IF(B13&gt;3,93.444444,IF(B22&gt;9,58.666667,IF(B20&gt;1,68.1,63))),94.545455),IF(B18&gt;1,IF(B19&gt;0,58,32),IF(B10&gt;50,IF(B19&gt;1,IF(B23&gt;3,76.125,64.375),IF(B11&gt;0,56.571429,43.8)),78))),IF(B13&gt;0,IF(B16&gt;5,IF(B21&gt;5,53.8,IF(B11&gt;3,28.333333,32.6)),77.4),IF(B16&gt;4,IF(B18&gt;3,44.285714,28),IF(B14&gt;2,22.1,IF(B16&gt;1,16.2,IF(B11&gt;0,7.166667,1.4))))))</f>
        <v>1.4</v>
      </c>
      <c r="C72" s="13">
        <f t="shared" ref="C72:AW72" si="6">IF(C10&gt;40,IF(C23&gt;6,IF(C23&gt;7,IF(C13&gt;3,93.444444,IF(C22&gt;9,58.666667,IF(C20&gt;1,68.1,63))),94.545455),IF(C18&gt;1,IF(C19&gt;0,58,32),IF(C10&gt;50,IF(C19&gt;1,IF(C23&gt;3,76.125,64.375),IF(C11&gt;0,56.571429,43.8)),78))),IF(C13&gt;0,IF(C16&gt;5,IF(C21&gt;5,53.8,IF(C11&gt;3,28.333333,32.6)),77.4),IF(C16&gt;4,IF(C18&gt;3,44.285714,28),IF(C14&gt;2,22.1,IF(C16&gt;1,16.2,IF(C11&gt;0,7.166667,1.4))))))</f>
        <v>1.4</v>
      </c>
      <c r="D72" s="13">
        <f t="shared" si="6"/>
        <v>1.4</v>
      </c>
      <c r="E72" s="13">
        <f t="shared" si="6"/>
        <v>1.4</v>
      </c>
      <c r="F72" s="13">
        <f t="shared" si="6"/>
        <v>1.4</v>
      </c>
      <c r="G72" s="13">
        <f t="shared" si="6"/>
        <v>1.4</v>
      </c>
      <c r="H72" s="13">
        <f t="shared" si="6"/>
        <v>1.4</v>
      </c>
      <c r="I72" s="13">
        <f t="shared" si="6"/>
        <v>1.4</v>
      </c>
      <c r="J72" s="13">
        <f t="shared" si="6"/>
        <v>1.4</v>
      </c>
      <c r="K72" s="13">
        <f t="shared" si="6"/>
        <v>1.4</v>
      </c>
      <c r="L72" s="13">
        <f t="shared" si="6"/>
        <v>1.4</v>
      </c>
      <c r="M72" s="13">
        <f t="shared" si="6"/>
        <v>1.4</v>
      </c>
      <c r="N72" s="13">
        <f t="shared" si="6"/>
        <v>1.4</v>
      </c>
      <c r="O72" s="13">
        <f t="shared" si="6"/>
        <v>1.4</v>
      </c>
      <c r="P72" s="13">
        <f t="shared" si="6"/>
        <v>1.4</v>
      </c>
      <c r="Q72" s="13">
        <f t="shared" si="6"/>
        <v>1.4</v>
      </c>
      <c r="R72" s="13">
        <f t="shared" si="6"/>
        <v>1.4</v>
      </c>
      <c r="S72" s="13">
        <f t="shared" si="6"/>
        <v>1.4</v>
      </c>
      <c r="T72" s="13">
        <f t="shared" si="6"/>
        <v>1.4</v>
      </c>
      <c r="U72" s="13">
        <f t="shared" si="6"/>
        <v>1.4</v>
      </c>
      <c r="V72" s="13">
        <f t="shared" si="6"/>
        <v>1.4</v>
      </c>
      <c r="W72" s="13">
        <f t="shared" si="6"/>
        <v>1.4</v>
      </c>
      <c r="X72" s="13">
        <f t="shared" si="6"/>
        <v>1.4</v>
      </c>
      <c r="Y72" s="13">
        <f t="shared" si="6"/>
        <v>1.4</v>
      </c>
      <c r="Z72" s="13">
        <f t="shared" si="6"/>
        <v>1.4</v>
      </c>
      <c r="AA72" s="13">
        <f t="shared" si="6"/>
        <v>1.4</v>
      </c>
      <c r="AB72" s="13">
        <f t="shared" si="6"/>
        <v>1.4</v>
      </c>
      <c r="AC72" s="13">
        <f t="shared" si="6"/>
        <v>1.4</v>
      </c>
      <c r="AD72" s="13">
        <f t="shared" si="6"/>
        <v>1.4</v>
      </c>
      <c r="AE72" s="13">
        <f t="shared" si="6"/>
        <v>1.4</v>
      </c>
      <c r="AF72" s="13">
        <f t="shared" si="6"/>
        <v>1.4</v>
      </c>
      <c r="AG72" s="13">
        <f t="shared" si="6"/>
        <v>1.4</v>
      </c>
      <c r="AH72" s="13">
        <f t="shared" si="6"/>
        <v>1.4</v>
      </c>
      <c r="AI72" s="13">
        <f t="shared" si="6"/>
        <v>1.4</v>
      </c>
      <c r="AJ72" s="13">
        <f t="shared" si="6"/>
        <v>1.4</v>
      </c>
      <c r="AK72" s="13">
        <f t="shared" si="6"/>
        <v>1.4</v>
      </c>
      <c r="AL72" s="13">
        <f t="shared" si="6"/>
        <v>1.4</v>
      </c>
      <c r="AM72" s="13">
        <f t="shared" si="6"/>
        <v>1.4</v>
      </c>
      <c r="AN72" s="13">
        <f t="shared" si="6"/>
        <v>1.4</v>
      </c>
      <c r="AO72" s="13">
        <f t="shared" si="6"/>
        <v>1.4</v>
      </c>
      <c r="AP72" s="13">
        <f t="shared" si="6"/>
        <v>1.4</v>
      </c>
      <c r="AQ72" s="13">
        <f t="shared" si="6"/>
        <v>1.4</v>
      </c>
      <c r="AR72" s="13">
        <f t="shared" si="6"/>
        <v>1.4</v>
      </c>
      <c r="AS72" s="13">
        <f t="shared" si="6"/>
        <v>1.4</v>
      </c>
      <c r="AT72" s="13">
        <f t="shared" si="6"/>
        <v>1.4</v>
      </c>
      <c r="AU72" s="13">
        <f t="shared" si="6"/>
        <v>1.4</v>
      </c>
      <c r="AV72" s="13">
        <f t="shared" si="6"/>
        <v>1.4</v>
      </c>
      <c r="AW72" s="13">
        <f t="shared" si="6"/>
        <v>1.4</v>
      </c>
      <c r="AX72" s="13">
        <f>IF(AX10&gt;40,IF(AX23&gt;6,IF(AX23&gt;7,IF(AX13&gt;3,93.444444,IF(AX22&gt;9,58.666667,IF(AX20&gt;1,68.1,63))),94.545455),IF(AX18&gt;1,IF(AX19&gt;0,58,32),IF(AX10&gt;50,IF(AX19&gt;1,IF(AX23&gt;3,76.125,64.375),IF(AX11&gt;0,56.571429,43.8)),78))),IF(AX13&gt;0,IF(AX16&gt;5,IF(AX21&gt;5,53.8,IF(AX11&gt;3,28.333333,32.6)),77.4),IF(AX16&gt;4,IF(AX18&gt;3,44.285714,28),IF(AX14&gt;2,22.1,IF(AX16&gt;1,16.2,IF(AX11&gt;0,7.166667,1.4))))))</f>
        <v>1.4</v>
      </c>
    </row>
    <row r="73" spans="1:50" x14ac:dyDescent="0.25">
      <c r="A73" s="1" t="s">
        <v>96</v>
      </c>
      <c r="B73" s="13">
        <f>IF(B10&gt;60,IF(B11&gt;2,IF(B17&gt;5,72.5,IF(B12&gt;0,IF(B18&gt;2,92.5,87.333333),100)),IF(B23&gt;4,48.75,IF(B12&gt;0,96.333333,IF(B17&gt;1,71.333333,56.666667)))),IF(B10&gt;20,IF(B23&gt;11,77,IF(B13&gt;1,IF(B11&gt;10,21,38),IF(B10&gt;30,IF(B17&gt;1,IF(B10&gt;55,49.666667,41.111111),IF(B25&gt;0,IF(B18&gt;2,61,66),IF(B11&gt;0,50,55.6))),71.857143))),IF(B14&gt;0,IF(B12&gt;0,50,33.2),IF(B18&gt;0,IF(B12&gt;4,32,IF(B23&gt;2,11.888889,IF(B18&gt;1,20,18))),38))))</f>
        <v>38</v>
      </c>
      <c r="C73" s="13">
        <f t="shared" ref="C73:AW73" si="7">IF(C10&gt;60,IF(C11&gt;2,IF(C17&gt;5,72.5,IF(C12&gt;0,IF(C18&gt;2,92.5,87.333333),100)),IF(C23&gt;4,48.75,IF(C12&gt;0,96.333333,IF(C17&gt;1,71.333333,56.666667)))),IF(C10&gt;20,IF(C23&gt;11,77,IF(C13&gt;1,IF(C11&gt;10,21,38),IF(C10&gt;30,IF(C17&gt;1,IF(C10&gt;55,49.666667,41.111111),IF(C25&gt;0,IF(C18&gt;2,61,66),IF(C11&gt;0,50,55.6))),71.857143))),IF(C14&gt;0,IF(C12&gt;0,50,33.2),IF(C18&gt;0,IF(C12&gt;4,32,IF(C23&gt;2,11.888889,IF(C18&gt;1,20,18))),38))))</f>
        <v>38</v>
      </c>
      <c r="D73" s="13">
        <f t="shared" si="7"/>
        <v>38</v>
      </c>
      <c r="E73" s="13">
        <f t="shared" si="7"/>
        <v>38</v>
      </c>
      <c r="F73" s="13">
        <f t="shared" si="7"/>
        <v>38</v>
      </c>
      <c r="G73" s="13">
        <f t="shared" si="7"/>
        <v>38</v>
      </c>
      <c r="H73" s="13">
        <f t="shared" si="7"/>
        <v>38</v>
      </c>
      <c r="I73" s="13">
        <f t="shared" si="7"/>
        <v>38</v>
      </c>
      <c r="J73" s="13">
        <f t="shared" si="7"/>
        <v>38</v>
      </c>
      <c r="K73" s="13">
        <f t="shared" si="7"/>
        <v>38</v>
      </c>
      <c r="L73" s="13">
        <f t="shared" si="7"/>
        <v>38</v>
      </c>
      <c r="M73" s="13">
        <f t="shared" si="7"/>
        <v>38</v>
      </c>
      <c r="N73" s="13">
        <f t="shared" si="7"/>
        <v>38</v>
      </c>
      <c r="O73" s="13">
        <f t="shared" si="7"/>
        <v>38</v>
      </c>
      <c r="P73" s="13">
        <f t="shared" si="7"/>
        <v>38</v>
      </c>
      <c r="Q73" s="13">
        <f t="shared" si="7"/>
        <v>38</v>
      </c>
      <c r="R73" s="13">
        <f t="shared" si="7"/>
        <v>38</v>
      </c>
      <c r="S73" s="13">
        <f t="shared" si="7"/>
        <v>38</v>
      </c>
      <c r="T73" s="13">
        <f t="shared" si="7"/>
        <v>38</v>
      </c>
      <c r="U73" s="13">
        <f t="shared" si="7"/>
        <v>38</v>
      </c>
      <c r="V73" s="13">
        <f t="shared" si="7"/>
        <v>38</v>
      </c>
      <c r="W73" s="13">
        <f t="shared" si="7"/>
        <v>38</v>
      </c>
      <c r="X73" s="13">
        <f t="shared" si="7"/>
        <v>38</v>
      </c>
      <c r="Y73" s="13">
        <f t="shared" si="7"/>
        <v>38</v>
      </c>
      <c r="Z73" s="13">
        <f t="shared" si="7"/>
        <v>38</v>
      </c>
      <c r="AA73" s="13">
        <f t="shared" si="7"/>
        <v>38</v>
      </c>
      <c r="AB73" s="13">
        <f t="shared" si="7"/>
        <v>38</v>
      </c>
      <c r="AC73" s="13">
        <f t="shared" si="7"/>
        <v>38</v>
      </c>
      <c r="AD73" s="13">
        <f t="shared" si="7"/>
        <v>38</v>
      </c>
      <c r="AE73" s="13">
        <f t="shared" si="7"/>
        <v>38</v>
      </c>
      <c r="AF73" s="13">
        <f t="shared" si="7"/>
        <v>38</v>
      </c>
      <c r="AG73" s="13">
        <f t="shared" si="7"/>
        <v>38</v>
      </c>
      <c r="AH73" s="13">
        <f t="shared" si="7"/>
        <v>38</v>
      </c>
      <c r="AI73" s="13">
        <f t="shared" si="7"/>
        <v>38</v>
      </c>
      <c r="AJ73" s="13">
        <f t="shared" si="7"/>
        <v>38</v>
      </c>
      <c r="AK73" s="13">
        <f t="shared" si="7"/>
        <v>38</v>
      </c>
      <c r="AL73" s="13">
        <f t="shared" si="7"/>
        <v>38</v>
      </c>
      <c r="AM73" s="13">
        <f t="shared" si="7"/>
        <v>38</v>
      </c>
      <c r="AN73" s="13">
        <f t="shared" si="7"/>
        <v>38</v>
      </c>
      <c r="AO73" s="13">
        <f t="shared" si="7"/>
        <v>38</v>
      </c>
      <c r="AP73" s="13">
        <f t="shared" si="7"/>
        <v>38</v>
      </c>
      <c r="AQ73" s="13">
        <f t="shared" si="7"/>
        <v>38</v>
      </c>
      <c r="AR73" s="13">
        <f t="shared" si="7"/>
        <v>38</v>
      </c>
      <c r="AS73" s="13">
        <f t="shared" si="7"/>
        <v>38</v>
      </c>
      <c r="AT73" s="13">
        <f t="shared" si="7"/>
        <v>38</v>
      </c>
      <c r="AU73" s="13">
        <f t="shared" si="7"/>
        <v>38</v>
      </c>
      <c r="AV73" s="13">
        <f t="shared" si="7"/>
        <v>38</v>
      </c>
      <c r="AW73" s="13">
        <f t="shared" si="7"/>
        <v>38</v>
      </c>
      <c r="AX73" s="13">
        <f>IF(AX10&gt;60,IF(AX11&gt;2,IF(AX17&gt;5,72.5,IF(AX12&gt;0,IF(AX18&gt;2,92.5,87.333333),100)),IF(AX23&gt;4,48.75,IF(AX12&gt;0,96.333333,IF(AX17&gt;1,71.333333,56.666667)))),IF(AX10&gt;20,IF(AX23&gt;11,77,IF(AX13&gt;1,IF(AX11&gt;10,21,38),IF(AX10&gt;30,IF(AX17&gt;1,IF(AX10&gt;55,49.666667,41.111111),IF(AX25&gt;0,IF(AX18&gt;2,61,66),IF(AX11&gt;0,50,55.6))),71.857143))),IF(AX14&gt;0,IF(AX12&gt;0,50,33.2),IF(AX18&gt;0,IF(AX12&gt;4,32,IF(AX23&gt;2,11.888889,IF(AX18&gt;1,20,18))),38))))</f>
        <v>38</v>
      </c>
    </row>
    <row r="74" spans="1:50" x14ac:dyDescent="0.25">
      <c r="A74" s="1" t="s">
        <v>97</v>
      </c>
      <c r="B74" s="13">
        <f>IF(B10&gt;20,IF(B13&gt;10,18,IF(B25&gt;0,IF(B10&gt;40,IF(B25&gt;2,57.5,IF(B13&gt;0,IF(B21&gt;2,71.666667,IF(B13&gt;1,64.166667,63)),IF(B20&gt;2,68.75,80))),IF(B12&gt;0,63,42.777778)),IF(B17&gt;25,51.666667,IF(B20&gt;0,IF(B10&gt;50,IF(B16&gt;25,IF(B19&gt;4,97.75,83),75.625),IF(B18&gt;1,62,72)),IF(B11&gt;1,96.666667,98.333333))))),IF(B11&gt;3,IF(B21&gt;2,IF(B11&gt;4,36.25,26.666667),46.666667),IF(B17&gt;0,18.111111,IF(B10&gt;2,6.6,4.2))))</f>
        <v>4.2</v>
      </c>
      <c r="C74" s="13">
        <f t="shared" ref="C74:AW74" si="8">IF(C10&gt;20,IF(C13&gt;10,18,IF(C25&gt;0,IF(C10&gt;40,IF(C25&gt;2,57.5,IF(C13&gt;0,IF(C21&gt;2,71.666667,IF(C13&gt;1,64.166667,63)),IF(C20&gt;2,68.75,80))),IF(C12&gt;0,63,42.777778)),IF(C17&gt;25,51.666667,IF(C20&gt;0,IF(C10&gt;50,IF(C16&gt;25,IF(C19&gt;4,97.75,83),75.625),IF(C18&gt;1,62,72)),IF(C11&gt;1,96.666667,98.333333))))),IF(C11&gt;3,IF(C21&gt;2,IF(C11&gt;4,36.25,26.666667),46.666667),IF(C17&gt;0,18.111111,IF(C10&gt;2,6.6,4.2))))</f>
        <v>4.2</v>
      </c>
      <c r="D74" s="13">
        <f t="shared" si="8"/>
        <v>4.2</v>
      </c>
      <c r="E74" s="13">
        <f t="shared" si="8"/>
        <v>4.2</v>
      </c>
      <c r="F74" s="13">
        <f t="shared" si="8"/>
        <v>4.2</v>
      </c>
      <c r="G74" s="13">
        <f t="shared" si="8"/>
        <v>4.2</v>
      </c>
      <c r="H74" s="13">
        <f t="shared" si="8"/>
        <v>4.2</v>
      </c>
      <c r="I74" s="13">
        <f t="shared" si="8"/>
        <v>4.2</v>
      </c>
      <c r="J74" s="13">
        <f t="shared" si="8"/>
        <v>4.2</v>
      </c>
      <c r="K74" s="13">
        <f t="shared" si="8"/>
        <v>4.2</v>
      </c>
      <c r="L74" s="13">
        <f t="shared" si="8"/>
        <v>4.2</v>
      </c>
      <c r="M74" s="13">
        <f t="shared" si="8"/>
        <v>4.2</v>
      </c>
      <c r="N74" s="13">
        <f t="shared" si="8"/>
        <v>4.2</v>
      </c>
      <c r="O74" s="13">
        <f t="shared" si="8"/>
        <v>4.2</v>
      </c>
      <c r="P74" s="13">
        <f t="shared" si="8"/>
        <v>4.2</v>
      </c>
      <c r="Q74" s="13">
        <f t="shared" si="8"/>
        <v>4.2</v>
      </c>
      <c r="R74" s="13">
        <f t="shared" si="8"/>
        <v>4.2</v>
      </c>
      <c r="S74" s="13">
        <f t="shared" si="8"/>
        <v>4.2</v>
      </c>
      <c r="T74" s="13">
        <f t="shared" si="8"/>
        <v>4.2</v>
      </c>
      <c r="U74" s="13">
        <f t="shared" si="8"/>
        <v>4.2</v>
      </c>
      <c r="V74" s="13">
        <f t="shared" si="8"/>
        <v>4.2</v>
      </c>
      <c r="W74" s="13">
        <f t="shared" si="8"/>
        <v>4.2</v>
      </c>
      <c r="X74" s="13">
        <f t="shared" si="8"/>
        <v>4.2</v>
      </c>
      <c r="Y74" s="13">
        <f t="shared" si="8"/>
        <v>4.2</v>
      </c>
      <c r="Z74" s="13">
        <f t="shared" si="8"/>
        <v>4.2</v>
      </c>
      <c r="AA74" s="13">
        <f t="shared" si="8"/>
        <v>4.2</v>
      </c>
      <c r="AB74" s="13">
        <f t="shared" si="8"/>
        <v>4.2</v>
      </c>
      <c r="AC74" s="13">
        <f t="shared" si="8"/>
        <v>4.2</v>
      </c>
      <c r="AD74" s="13">
        <f t="shared" si="8"/>
        <v>4.2</v>
      </c>
      <c r="AE74" s="13">
        <f t="shared" si="8"/>
        <v>4.2</v>
      </c>
      <c r="AF74" s="13">
        <f t="shared" si="8"/>
        <v>4.2</v>
      </c>
      <c r="AG74" s="13">
        <f t="shared" si="8"/>
        <v>4.2</v>
      </c>
      <c r="AH74" s="13">
        <f t="shared" si="8"/>
        <v>4.2</v>
      </c>
      <c r="AI74" s="13">
        <f t="shared" si="8"/>
        <v>4.2</v>
      </c>
      <c r="AJ74" s="13">
        <f t="shared" si="8"/>
        <v>4.2</v>
      </c>
      <c r="AK74" s="13">
        <f t="shared" si="8"/>
        <v>4.2</v>
      </c>
      <c r="AL74" s="13">
        <f t="shared" si="8"/>
        <v>4.2</v>
      </c>
      <c r="AM74" s="13">
        <f t="shared" si="8"/>
        <v>4.2</v>
      </c>
      <c r="AN74" s="13">
        <f t="shared" si="8"/>
        <v>4.2</v>
      </c>
      <c r="AO74" s="13">
        <f t="shared" si="8"/>
        <v>4.2</v>
      </c>
      <c r="AP74" s="13">
        <f t="shared" si="8"/>
        <v>4.2</v>
      </c>
      <c r="AQ74" s="13">
        <f t="shared" si="8"/>
        <v>4.2</v>
      </c>
      <c r="AR74" s="13">
        <f t="shared" si="8"/>
        <v>4.2</v>
      </c>
      <c r="AS74" s="13">
        <f t="shared" si="8"/>
        <v>4.2</v>
      </c>
      <c r="AT74" s="13">
        <f t="shared" si="8"/>
        <v>4.2</v>
      </c>
      <c r="AU74" s="13">
        <f t="shared" si="8"/>
        <v>4.2</v>
      </c>
      <c r="AV74" s="13">
        <f t="shared" si="8"/>
        <v>4.2</v>
      </c>
      <c r="AW74" s="13">
        <f t="shared" si="8"/>
        <v>4.2</v>
      </c>
      <c r="AX74" s="13">
        <f>IF(AX10&gt;20,IF(AX13&gt;10,18,IF(AX25&gt;0,IF(AX10&gt;40,IF(AX25&gt;2,57.5,IF(AX13&gt;0,IF(AX21&gt;2,71.666667,IF(AX13&gt;1,64.166667,63)),IF(AX20&gt;2,68.75,80))),IF(AX12&gt;0,63,42.777778)),IF(AX17&gt;25,51.666667,IF(AX20&gt;0,IF(AX10&gt;50,IF(AX16&gt;25,IF(AX19&gt;4,97.75,83),75.625),IF(AX18&gt;1,62,72)),IF(AX11&gt;1,96.666667,98.333333))))),IF(AX11&gt;3,IF(AX21&gt;2,IF(AX11&gt;4,36.25,26.666667),46.666667),IF(AX17&gt;0,18.111111,IF(AX10&gt;2,6.6,4.2))))</f>
        <v>4.2</v>
      </c>
    </row>
    <row r="75" spans="1:50" x14ac:dyDescent="0.25">
      <c r="A75" s="1" t="s">
        <v>98</v>
      </c>
      <c r="B75" s="13">
        <f>IF(B10&gt;25,IF(B20&gt;8,IF(B21&gt;10,100,88.444444),IF(B10&gt;50,IF(B20&gt;4,IF(B10&gt;75,37.142857,IF(B11&gt;35,50,72.333333)),IF(B10&gt;65,IF(B10&gt;85,88.571429,IF(B20&gt;3,IF(B11&gt;0,73,79),85.833333)),IF(B13&gt;0,74.285714,62.75))),IF(B16&gt;10,IF(B17&gt;0,37.888889,IF(B16&gt;20,60.833333,42.333333)),68))),IF(B16&gt;7,IF(B18&gt;1,62.857143,33),IF(B16&gt;1,IF(B16&gt;5,12.666667,IF(B12&gt;1,43.2,29.6)),IF(B25&gt;2,IF(B22&gt;1,20.6,19),IF(B17&gt;0,10.8,8)))))</f>
        <v>8</v>
      </c>
      <c r="C75" s="13">
        <f t="shared" ref="C75:AW75" si="9">IF(C10&gt;25,IF(C20&gt;8,IF(C21&gt;10,100,88.444444),IF(C10&gt;50,IF(C20&gt;4,IF(C10&gt;75,37.142857,IF(C11&gt;35,50,72.333333)),IF(C10&gt;65,IF(C10&gt;85,88.571429,IF(C20&gt;3,IF(C11&gt;0,73,79),85.833333)),IF(C13&gt;0,74.285714,62.75))),IF(C16&gt;10,IF(C17&gt;0,37.888889,IF(C16&gt;20,60.833333,42.333333)),68))),IF(C16&gt;7,IF(C18&gt;1,62.857143,33),IF(C16&gt;1,IF(C16&gt;5,12.666667,IF(C12&gt;1,43.2,29.6)),IF(C25&gt;2,IF(C22&gt;1,20.6,19),IF(C17&gt;0,10.8,8)))))</f>
        <v>8</v>
      </c>
      <c r="D75" s="13">
        <f t="shared" si="9"/>
        <v>8</v>
      </c>
      <c r="E75" s="13">
        <f t="shared" si="9"/>
        <v>8</v>
      </c>
      <c r="F75" s="13">
        <f t="shared" si="9"/>
        <v>8</v>
      </c>
      <c r="G75" s="13">
        <f t="shared" si="9"/>
        <v>8</v>
      </c>
      <c r="H75" s="13">
        <f t="shared" si="9"/>
        <v>8</v>
      </c>
      <c r="I75" s="13">
        <f t="shared" si="9"/>
        <v>8</v>
      </c>
      <c r="J75" s="13">
        <f t="shared" si="9"/>
        <v>8</v>
      </c>
      <c r="K75" s="13">
        <f t="shared" si="9"/>
        <v>8</v>
      </c>
      <c r="L75" s="13">
        <f t="shared" si="9"/>
        <v>8</v>
      </c>
      <c r="M75" s="13">
        <f t="shared" si="9"/>
        <v>8</v>
      </c>
      <c r="N75" s="13">
        <f t="shared" si="9"/>
        <v>8</v>
      </c>
      <c r="O75" s="13">
        <f t="shared" si="9"/>
        <v>8</v>
      </c>
      <c r="P75" s="13">
        <f t="shared" si="9"/>
        <v>8</v>
      </c>
      <c r="Q75" s="13">
        <f t="shared" si="9"/>
        <v>8</v>
      </c>
      <c r="R75" s="13">
        <f t="shared" si="9"/>
        <v>8</v>
      </c>
      <c r="S75" s="13">
        <f t="shared" si="9"/>
        <v>8</v>
      </c>
      <c r="T75" s="13">
        <f t="shared" si="9"/>
        <v>8</v>
      </c>
      <c r="U75" s="13">
        <f t="shared" si="9"/>
        <v>8</v>
      </c>
      <c r="V75" s="13">
        <f t="shared" si="9"/>
        <v>8</v>
      </c>
      <c r="W75" s="13">
        <f t="shared" si="9"/>
        <v>8</v>
      </c>
      <c r="X75" s="13">
        <f t="shared" si="9"/>
        <v>8</v>
      </c>
      <c r="Y75" s="13">
        <f t="shared" si="9"/>
        <v>8</v>
      </c>
      <c r="Z75" s="13">
        <f t="shared" si="9"/>
        <v>8</v>
      </c>
      <c r="AA75" s="13">
        <f t="shared" si="9"/>
        <v>8</v>
      </c>
      <c r="AB75" s="13">
        <f t="shared" si="9"/>
        <v>8</v>
      </c>
      <c r="AC75" s="13">
        <f t="shared" si="9"/>
        <v>8</v>
      </c>
      <c r="AD75" s="13">
        <f t="shared" si="9"/>
        <v>8</v>
      </c>
      <c r="AE75" s="13">
        <f t="shared" si="9"/>
        <v>8</v>
      </c>
      <c r="AF75" s="13">
        <f t="shared" si="9"/>
        <v>8</v>
      </c>
      <c r="AG75" s="13">
        <f t="shared" si="9"/>
        <v>8</v>
      </c>
      <c r="AH75" s="13">
        <f t="shared" si="9"/>
        <v>8</v>
      </c>
      <c r="AI75" s="13">
        <f t="shared" si="9"/>
        <v>8</v>
      </c>
      <c r="AJ75" s="13">
        <f t="shared" si="9"/>
        <v>8</v>
      </c>
      <c r="AK75" s="13">
        <f t="shared" si="9"/>
        <v>8</v>
      </c>
      <c r="AL75" s="13">
        <f t="shared" si="9"/>
        <v>8</v>
      </c>
      <c r="AM75" s="13">
        <f t="shared" si="9"/>
        <v>8</v>
      </c>
      <c r="AN75" s="13">
        <f t="shared" si="9"/>
        <v>8</v>
      </c>
      <c r="AO75" s="13">
        <f t="shared" si="9"/>
        <v>8</v>
      </c>
      <c r="AP75" s="13">
        <f t="shared" si="9"/>
        <v>8</v>
      </c>
      <c r="AQ75" s="13">
        <f t="shared" si="9"/>
        <v>8</v>
      </c>
      <c r="AR75" s="13">
        <f t="shared" si="9"/>
        <v>8</v>
      </c>
      <c r="AS75" s="13">
        <f t="shared" si="9"/>
        <v>8</v>
      </c>
      <c r="AT75" s="13">
        <f t="shared" si="9"/>
        <v>8</v>
      </c>
      <c r="AU75" s="13">
        <f t="shared" si="9"/>
        <v>8</v>
      </c>
      <c r="AV75" s="13">
        <f t="shared" si="9"/>
        <v>8</v>
      </c>
      <c r="AW75" s="13">
        <f t="shared" si="9"/>
        <v>8</v>
      </c>
      <c r="AX75" s="13">
        <f>IF(AX10&gt;25,IF(AX20&gt;8,IF(AX21&gt;10,100,88.444444),IF(AX10&gt;50,IF(AX20&gt;4,IF(AX10&gt;75,37.142857,IF(AX11&gt;35,50,72.333333)),IF(AX10&gt;65,IF(AX10&gt;85,88.571429,IF(AX20&gt;3,IF(AX11&gt;0,73,79),85.833333)),IF(AX13&gt;0,74.285714,62.75))),IF(AX16&gt;10,IF(AX17&gt;0,37.888889,IF(AX16&gt;20,60.833333,42.333333)),68))),IF(AX16&gt;7,IF(AX18&gt;1,62.857143,33),IF(AX16&gt;1,IF(AX16&gt;5,12.666667,IF(AX12&gt;1,43.2,29.6)),IF(AX25&gt;2,IF(AX22&gt;1,20.6,19),IF(AX17&gt;0,10.8,8)))))</f>
        <v>8</v>
      </c>
    </row>
    <row r="76" spans="1:50" x14ac:dyDescent="0.25">
      <c r="A76" s="1" t="s">
        <v>99</v>
      </c>
      <c r="B76" s="13">
        <f>IF(B10&gt;45,IF(B17&gt;10,36.111111,IF(B14&gt;0,IF(B10&gt;70,IF(B12&gt;0,94.333333,98.333333),IF(B14&gt;2,71.333333,IF(B17&gt;1,88.333333,80))),IF(B12&gt;35,82.857143,IF(B20&gt;3,75,IF(B12&gt;0,62,47.5))))),IF(B14&gt;0,IF(B19&gt;1,27.166667,IF(B14&gt;1,IF(B11&gt;7,34,37),IF(B16&gt;3,IF(B16&gt;10,IF(B16&gt;15,50.8,58.571429),70),42.857143))),IF(B22&gt;2,IF(B11&gt;2,IF(B12&gt;0,33.8,34.6),IF(B12&gt;0,14,25.833333)),IF(B17&gt;0,12,4))))</f>
        <v>4</v>
      </c>
      <c r="C76" s="13">
        <f t="shared" ref="C76:AW76" si="10">IF(C10&gt;45,IF(C17&gt;10,36.111111,IF(C14&gt;0,IF(C10&gt;70,IF(C12&gt;0,94.333333,98.333333),IF(C14&gt;2,71.333333,IF(C17&gt;1,88.333333,80))),IF(C12&gt;35,82.857143,IF(C20&gt;3,75,IF(C12&gt;0,62,47.5))))),IF(C14&gt;0,IF(C19&gt;1,27.166667,IF(C14&gt;1,IF(C11&gt;7,34,37),IF(C16&gt;3,IF(C16&gt;10,IF(C16&gt;15,50.8,58.571429),70),42.857143))),IF(C22&gt;2,IF(C11&gt;2,IF(C12&gt;0,33.8,34.6),IF(C12&gt;0,14,25.833333)),IF(C17&gt;0,12,4))))</f>
        <v>4</v>
      </c>
      <c r="D76" s="13">
        <f t="shared" si="10"/>
        <v>4</v>
      </c>
      <c r="E76" s="13">
        <f t="shared" si="10"/>
        <v>4</v>
      </c>
      <c r="F76" s="13">
        <f t="shared" si="10"/>
        <v>4</v>
      </c>
      <c r="G76" s="13">
        <f t="shared" si="10"/>
        <v>4</v>
      </c>
      <c r="H76" s="13">
        <f t="shared" si="10"/>
        <v>4</v>
      </c>
      <c r="I76" s="13">
        <f t="shared" si="10"/>
        <v>4</v>
      </c>
      <c r="J76" s="13">
        <f t="shared" si="10"/>
        <v>4</v>
      </c>
      <c r="K76" s="13">
        <f t="shared" si="10"/>
        <v>4</v>
      </c>
      <c r="L76" s="13">
        <f t="shared" si="10"/>
        <v>4</v>
      </c>
      <c r="M76" s="13">
        <f t="shared" si="10"/>
        <v>4</v>
      </c>
      <c r="N76" s="13">
        <f t="shared" si="10"/>
        <v>4</v>
      </c>
      <c r="O76" s="13">
        <f t="shared" si="10"/>
        <v>4</v>
      </c>
      <c r="P76" s="13">
        <f t="shared" si="10"/>
        <v>4</v>
      </c>
      <c r="Q76" s="13">
        <f t="shared" si="10"/>
        <v>4</v>
      </c>
      <c r="R76" s="13">
        <f t="shared" si="10"/>
        <v>4</v>
      </c>
      <c r="S76" s="13">
        <f t="shared" si="10"/>
        <v>4</v>
      </c>
      <c r="T76" s="13">
        <f t="shared" si="10"/>
        <v>4</v>
      </c>
      <c r="U76" s="13">
        <f t="shared" si="10"/>
        <v>4</v>
      </c>
      <c r="V76" s="13">
        <f t="shared" si="10"/>
        <v>4</v>
      </c>
      <c r="W76" s="13">
        <f t="shared" si="10"/>
        <v>4</v>
      </c>
      <c r="X76" s="13">
        <f t="shared" si="10"/>
        <v>4</v>
      </c>
      <c r="Y76" s="13">
        <f t="shared" si="10"/>
        <v>4</v>
      </c>
      <c r="Z76" s="13">
        <f t="shared" si="10"/>
        <v>4</v>
      </c>
      <c r="AA76" s="13">
        <f t="shared" si="10"/>
        <v>4</v>
      </c>
      <c r="AB76" s="13">
        <f t="shared" si="10"/>
        <v>4</v>
      </c>
      <c r="AC76" s="13">
        <f t="shared" si="10"/>
        <v>4</v>
      </c>
      <c r="AD76" s="13">
        <f t="shared" si="10"/>
        <v>4</v>
      </c>
      <c r="AE76" s="13">
        <f t="shared" si="10"/>
        <v>4</v>
      </c>
      <c r="AF76" s="13">
        <f t="shared" si="10"/>
        <v>4</v>
      </c>
      <c r="AG76" s="13">
        <f t="shared" si="10"/>
        <v>4</v>
      </c>
      <c r="AH76" s="13">
        <f t="shared" si="10"/>
        <v>4</v>
      </c>
      <c r="AI76" s="13">
        <f t="shared" si="10"/>
        <v>4</v>
      </c>
      <c r="AJ76" s="13">
        <f t="shared" si="10"/>
        <v>4</v>
      </c>
      <c r="AK76" s="13">
        <f t="shared" si="10"/>
        <v>4</v>
      </c>
      <c r="AL76" s="13">
        <f t="shared" si="10"/>
        <v>4</v>
      </c>
      <c r="AM76" s="13">
        <f t="shared" si="10"/>
        <v>4</v>
      </c>
      <c r="AN76" s="13">
        <f t="shared" si="10"/>
        <v>4</v>
      </c>
      <c r="AO76" s="13">
        <f t="shared" si="10"/>
        <v>4</v>
      </c>
      <c r="AP76" s="13">
        <f t="shared" si="10"/>
        <v>4</v>
      </c>
      <c r="AQ76" s="13">
        <f t="shared" si="10"/>
        <v>4</v>
      </c>
      <c r="AR76" s="13">
        <f t="shared" si="10"/>
        <v>4</v>
      </c>
      <c r="AS76" s="13">
        <f t="shared" si="10"/>
        <v>4</v>
      </c>
      <c r="AT76" s="13">
        <f t="shared" si="10"/>
        <v>4</v>
      </c>
      <c r="AU76" s="13">
        <f t="shared" si="10"/>
        <v>4</v>
      </c>
      <c r="AV76" s="13">
        <f t="shared" si="10"/>
        <v>4</v>
      </c>
      <c r="AW76" s="13">
        <f t="shared" si="10"/>
        <v>4</v>
      </c>
      <c r="AX76" s="13">
        <f>IF(AX10&gt;45,IF(AX17&gt;10,36.111111,IF(AX14&gt;0,IF(AX10&gt;70,IF(AX12&gt;0,94.333333,98.333333),IF(AX14&gt;2,71.333333,IF(AX17&gt;1,88.333333,80))),IF(AX12&gt;35,82.857143,IF(AX20&gt;3,75,IF(AX12&gt;0,62,47.5))))),IF(AX14&gt;0,IF(AX19&gt;1,27.166667,IF(AX14&gt;1,IF(AX11&gt;7,34,37),IF(AX16&gt;3,IF(AX16&gt;10,IF(AX16&gt;15,50.8,58.571429),70),42.857143))),IF(AX22&gt;2,IF(AX11&gt;2,IF(AX12&gt;0,33.8,34.6),IF(AX12&gt;0,14,25.833333)),IF(AX17&gt;0,12,4))))</f>
        <v>4</v>
      </c>
    </row>
    <row r="77" spans="1:50" x14ac:dyDescent="0.25">
      <c r="A77" s="1" t="s">
        <v>100</v>
      </c>
      <c r="B77" s="13">
        <f>IF(B10&gt;50,IF(B16&gt;25,IF(B20&gt;1,IF(B12&gt;1,81.875,IF(B11&gt;5,100,92.666667)),64),IF(B17&gt;15,52.777778,IF(B19&gt;1,IF(B13&gt;0,80,71.923077),62.5))),IF(B21&gt;3,IF(B18&gt;0,IF(B16&gt;2,IF(B16&gt;7,IF(B13&gt;1,IF(B21&gt;6,61.2,54.222222),40.4),70),33.6),25.8),IF(B19&gt;3,49,IF(B14&gt;0,32.142857,IF(B19&gt;0,IF(B12&gt;1,18.2,35),IF(B25&gt;0,IF(B17&gt;0,9,5.222222),17))))))</f>
        <v>17</v>
      </c>
      <c r="C77" s="13">
        <f t="shared" ref="C77:AW77" si="11">IF(C10&gt;50,IF(C16&gt;25,IF(C20&gt;1,IF(C12&gt;1,81.875,IF(C11&gt;5,100,92.666667)),64),IF(C17&gt;15,52.777778,IF(C19&gt;1,IF(C13&gt;0,80,71.923077),62.5))),IF(C21&gt;3,IF(C18&gt;0,IF(C16&gt;2,IF(C16&gt;7,IF(C13&gt;1,IF(C21&gt;6,61.2,54.222222),40.4),70),33.6),25.8),IF(C19&gt;3,49,IF(C14&gt;0,32.142857,IF(C19&gt;0,IF(C12&gt;1,18.2,35),IF(C25&gt;0,IF(C17&gt;0,9,5.222222),17))))))</f>
        <v>17</v>
      </c>
      <c r="D77" s="13">
        <f t="shared" si="11"/>
        <v>17</v>
      </c>
      <c r="E77" s="13">
        <f t="shared" si="11"/>
        <v>17</v>
      </c>
      <c r="F77" s="13">
        <f t="shared" si="11"/>
        <v>17</v>
      </c>
      <c r="G77" s="13">
        <f t="shared" si="11"/>
        <v>17</v>
      </c>
      <c r="H77" s="13">
        <f t="shared" si="11"/>
        <v>17</v>
      </c>
      <c r="I77" s="13">
        <f t="shared" si="11"/>
        <v>17</v>
      </c>
      <c r="J77" s="13">
        <f t="shared" si="11"/>
        <v>17</v>
      </c>
      <c r="K77" s="13">
        <f t="shared" si="11"/>
        <v>17</v>
      </c>
      <c r="L77" s="13">
        <f t="shared" si="11"/>
        <v>17</v>
      </c>
      <c r="M77" s="13">
        <f t="shared" si="11"/>
        <v>17</v>
      </c>
      <c r="N77" s="13">
        <f t="shared" si="11"/>
        <v>17</v>
      </c>
      <c r="O77" s="13">
        <f t="shared" si="11"/>
        <v>17</v>
      </c>
      <c r="P77" s="13">
        <f t="shared" si="11"/>
        <v>17</v>
      </c>
      <c r="Q77" s="13">
        <f t="shared" si="11"/>
        <v>17</v>
      </c>
      <c r="R77" s="13">
        <f t="shared" si="11"/>
        <v>17</v>
      </c>
      <c r="S77" s="13">
        <f t="shared" si="11"/>
        <v>17</v>
      </c>
      <c r="T77" s="13">
        <f t="shared" si="11"/>
        <v>17</v>
      </c>
      <c r="U77" s="13">
        <f t="shared" si="11"/>
        <v>17</v>
      </c>
      <c r="V77" s="13">
        <f t="shared" si="11"/>
        <v>17</v>
      </c>
      <c r="W77" s="13">
        <f t="shared" si="11"/>
        <v>17</v>
      </c>
      <c r="X77" s="13">
        <f t="shared" si="11"/>
        <v>17</v>
      </c>
      <c r="Y77" s="13">
        <f t="shared" si="11"/>
        <v>17</v>
      </c>
      <c r="Z77" s="13">
        <f t="shared" si="11"/>
        <v>17</v>
      </c>
      <c r="AA77" s="13">
        <f t="shared" si="11"/>
        <v>17</v>
      </c>
      <c r="AB77" s="13">
        <f t="shared" si="11"/>
        <v>17</v>
      </c>
      <c r="AC77" s="13">
        <f t="shared" si="11"/>
        <v>17</v>
      </c>
      <c r="AD77" s="13">
        <f t="shared" si="11"/>
        <v>17</v>
      </c>
      <c r="AE77" s="13">
        <f t="shared" si="11"/>
        <v>17</v>
      </c>
      <c r="AF77" s="13">
        <f t="shared" si="11"/>
        <v>17</v>
      </c>
      <c r="AG77" s="13">
        <f t="shared" si="11"/>
        <v>17</v>
      </c>
      <c r="AH77" s="13">
        <f t="shared" si="11"/>
        <v>17</v>
      </c>
      <c r="AI77" s="13">
        <f t="shared" si="11"/>
        <v>17</v>
      </c>
      <c r="AJ77" s="13">
        <f t="shared" si="11"/>
        <v>17</v>
      </c>
      <c r="AK77" s="13">
        <f t="shared" si="11"/>
        <v>17</v>
      </c>
      <c r="AL77" s="13">
        <f t="shared" si="11"/>
        <v>17</v>
      </c>
      <c r="AM77" s="13">
        <f t="shared" si="11"/>
        <v>17</v>
      </c>
      <c r="AN77" s="13">
        <f t="shared" si="11"/>
        <v>17</v>
      </c>
      <c r="AO77" s="13">
        <f t="shared" si="11"/>
        <v>17</v>
      </c>
      <c r="AP77" s="13">
        <f t="shared" si="11"/>
        <v>17</v>
      </c>
      <c r="AQ77" s="13">
        <f t="shared" si="11"/>
        <v>17</v>
      </c>
      <c r="AR77" s="13">
        <f t="shared" si="11"/>
        <v>17</v>
      </c>
      <c r="AS77" s="13">
        <f t="shared" si="11"/>
        <v>17</v>
      </c>
      <c r="AT77" s="13">
        <f t="shared" si="11"/>
        <v>17</v>
      </c>
      <c r="AU77" s="13">
        <f t="shared" si="11"/>
        <v>17</v>
      </c>
      <c r="AV77" s="13">
        <f t="shared" si="11"/>
        <v>17</v>
      </c>
      <c r="AW77" s="13">
        <f t="shared" si="11"/>
        <v>17</v>
      </c>
      <c r="AX77" s="13">
        <f>IF(AX10&gt;50,IF(AX16&gt;25,IF(AX20&gt;1,IF(AX12&gt;1,81.875,IF(AX11&gt;5,100,92.666667)),64),IF(AX17&gt;15,52.777778,IF(AX19&gt;1,IF(AX13&gt;0,80,71.923077),62.5))),IF(AX21&gt;3,IF(AX18&gt;0,IF(AX16&gt;2,IF(AX16&gt;7,IF(AX13&gt;1,IF(AX21&gt;6,61.2,54.222222),40.4),70),33.6),25.8),IF(AX19&gt;3,49,IF(AX14&gt;0,32.142857,IF(AX19&gt;0,IF(AX12&gt;1,18.2,35),IF(AX25&gt;0,IF(AX17&gt;0,9,5.222222),17))))))</f>
        <v>17</v>
      </c>
    </row>
    <row r="78" spans="1:50" x14ac:dyDescent="0.25">
      <c r="A78" s="1" t="s">
        <v>101</v>
      </c>
      <c r="B78" s="13">
        <f>IF(B10&gt;35,IF(B10&gt;55,IF(B19&gt;15,IF(B11&gt;1,44,IF(B11&gt;0,70,76.666667)),IF(B10&gt;70,IF(B23&gt;4,IF(B11&gt;5,90,98.75),80),IF(B21&gt;4,62,IF(B12&gt;1,90,76.625)))),IF(B13&gt;3,81,IF(B23&gt;9,66.9,IF(B21&gt;7,49.428571,35)))),IF(B16&gt;7,IF(B22&gt;4,IF(B11&gt;5,44,IF(B13&gt;0,70,57)),23.6),IF(B11&gt;15,43.571429,IF(B16&gt;4,IF(B17&gt;2,32,21.6),IF(B21&gt;2,15.333333,IF(B12&gt;0,13.5,8.333333))))))</f>
        <v>8.3333329999999997</v>
      </c>
      <c r="C78" s="13">
        <f t="shared" ref="C78:AW78" si="12">IF(C10&gt;35,IF(C10&gt;55,IF(C19&gt;15,IF(C11&gt;1,44,IF(C11&gt;0,70,76.666667)),IF(C10&gt;70,IF(C23&gt;4,IF(C11&gt;5,90,98.75),80),IF(C21&gt;4,62,IF(C12&gt;1,90,76.625)))),IF(C13&gt;3,81,IF(C23&gt;9,66.9,IF(C21&gt;7,49.428571,35)))),IF(C16&gt;7,IF(C22&gt;4,IF(C11&gt;5,44,IF(C13&gt;0,70,57)),23.6),IF(C11&gt;15,43.571429,IF(C16&gt;4,IF(C17&gt;2,32,21.6),IF(C21&gt;2,15.333333,IF(C12&gt;0,13.5,8.333333))))))</f>
        <v>8.3333329999999997</v>
      </c>
      <c r="D78" s="13">
        <f t="shared" si="12"/>
        <v>8.3333329999999997</v>
      </c>
      <c r="E78" s="13">
        <f t="shared" si="12"/>
        <v>8.3333329999999997</v>
      </c>
      <c r="F78" s="13">
        <f t="shared" si="12"/>
        <v>8.3333329999999997</v>
      </c>
      <c r="G78" s="13">
        <f t="shared" si="12"/>
        <v>8.3333329999999997</v>
      </c>
      <c r="H78" s="13">
        <f t="shared" si="12"/>
        <v>8.3333329999999997</v>
      </c>
      <c r="I78" s="13">
        <f t="shared" si="12"/>
        <v>8.3333329999999997</v>
      </c>
      <c r="J78" s="13">
        <f t="shared" si="12"/>
        <v>8.3333329999999997</v>
      </c>
      <c r="K78" s="13">
        <f t="shared" si="12"/>
        <v>8.3333329999999997</v>
      </c>
      <c r="L78" s="13">
        <f t="shared" si="12"/>
        <v>8.3333329999999997</v>
      </c>
      <c r="M78" s="13">
        <f t="shared" si="12"/>
        <v>8.3333329999999997</v>
      </c>
      <c r="N78" s="13">
        <f t="shared" si="12"/>
        <v>8.3333329999999997</v>
      </c>
      <c r="O78" s="13">
        <f t="shared" si="12"/>
        <v>8.3333329999999997</v>
      </c>
      <c r="P78" s="13">
        <f t="shared" si="12"/>
        <v>8.3333329999999997</v>
      </c>
      <c r="Q78" s="13">
        <f t="shared" si="12"/>
        <v>8.3333329999999997</v>
      </c>
      <c r="R78" s="13">
        <f t="shared" si="12"/>
        <v>8.3333329999999997</v>
      </c>
      <c r="S78" s="13">
        <f t="shared" si="12"/>
        <v>8.3333329999999997</v>
      </c>
      <c r="T78" s="13">
        <f t="shared" si="12"/>
        <v>8.3333329999999997</v>
      </c>
      <c r="U78" s="13">
        <f t="shared" si="12"/>
        <v>8.3333329999999997</v>
      </c>
      <c r="V78" s="13">
        <f t="shared" si="12"/>
        <v>8.3333329999999997</v>
      </c>
      <c r="W78" s="13">
        <f t="shared" si="12"/>
        <v>8.3333329999999997</v>
      </c>
      <c r="X78" s="13">
        <f t="shared" si="12"/>
        <v>8.3333329999999997</v>
      </c>
      <c r="Y78" s="13">
        <f t="shared" si="12"/>
        <v>8.3333329999999997</v>
      </c>
      <c r="Z78" s="13">
        <f t="shared" si="12"/>
        <v>8.3333329999999997</v>
      </c>
      <c r="AA78" s="13">
        <f t="shared" si="12"/>
        <v>8.3333329999999997</v>
      </c>
      <c r="AB78" s="13">
        <f t="shared" si="12"/>
        <v>8.3333329999999997</v>
      </c>
      <c r="AC78" s="13">
        <f t="shared" si="12"/>
        <v>8.3333329999999997</v>
      </c>
      <c r="AD78" s="13">
        <f t="shared" si="12"/>
        <v>8.3333329999999997</v>
      </c>
      <c r="AE78" s="13">
        <f t="shared" si="12"/>
        <v>8.3333329999999997</v>
      </c>
      <c r="AF78" s="13">
        <f t="shared" si="12"/>
        <v>8.3333329999999997</v>
      </c>
      <c r="AG78" s="13">
        <f t="shared" si="12"/>
        <v>8.3333329999999997</v>
      </c>
      <c r="AH78" s="13">
        <f t="shared" si="12"/>
        <v>8.3333329999999997</v>
      </c>
      <c r="AI78" s="13">
        <f t="shared" si="12"/>
        <v>8.3333329999999997</v>
      </c>
      <c r="AJ78" s="13">
        <f t="shared" si="12"/>
        <v>8.3333329999999997</v>
      </c>
      <c r="AK78" s="13">
        <f t="shared" si="12"/>
        <v>8.3333329999999997</v>
      </c>
      <c r="AL78" s="13">
        <f t="shared" si="12"/>
        <v>8.3333329999999997</v>
      </c>
      <c r="AM78" s="13">
        <f t="shared" si="12"/>
        <v>8.3333329999999997</v>
      </c>
      <c r="AN78" s="13">
        <f t="shared" si="12"/>
        <v>8.3333329999999997</v>
      </c>
      <c r="AO78" s="13">
        <f t="shared" si="12"/>
        <v>8.3333329999999997</v>
      </c>
      <c r="AP78" s="13">
        <f t="shared" si="12"/>
        <v>8.3333329999999997</v>
      </c>
      <c r="AQ78" s="13">
        <f t="shared" si="12"/>
        <v>8.3333329999999997</v>
      </c>
      <c r="AR78" s="13">
        <f t="shared" si="12"/>
        <v>8.3333329999999997</v>
      </c>
      <c r="AS78" s="13">
        <f t="shared" si="12"/>
        <v>8.3333329999999997</v>
      </c>
      <c r="AT78" s="13">
        <f t="shared" si="12"/>
        <v>8.3333329999999997</v>
      </c>
      <c r="AU78" s="13">
        <f t="shared" si="12"/>
        <v>8.3333329999999997</v>
      </c>
      <c r="AV78" s="13">
        <f t="shared" si="12"/>
        <v>8.3333329999999997</v>
      </c>
      <c r="AW78" s="13">
        <f t="shared" si="12"/>
        <v>8.3333329999999997</v>
      </c>
      <c r="AX78" s="13">
        <f>IF(AX10&gt;35,IF(AX10&gt;55,IF(AX19&gt;15,IF(AX11&gt;1,44,IF(AX11&gt;0,70,76.666667)),IF(AX10&gt;70,IF(AX23&gt;4,IF(AX11&gt;5,90,98.75),80),IF(AX21&gt;4,62,IF(AX12&gt;1,90,76.625)))),IF(AX13&gt;3,81,IF(AX23&gt;9,66.9,IF(AX21&gt;7,49.428571,35)))),IF(AX16&gt;7,IF(AX22&gt;4,IF(AX11&gt;5,44,IF(AX13&gt;0,70,57)),23.6),IF(AX11&gt;15,43.571429,IF(AX16&gt;4,IF(AX17&gt;2,32,21.6),IF(AX21&gt;2,15.333333,IF(AX12&gt;0,13.5,8.333333))))))</f>
        <v>8.3333329999999997</v>
      </c>
    </row>
    <row r="79" spans="1:50" x14ac:dyDescent="0.25">
      <c r="A79" s="1" t="s">
        <v>102</v>
      </c>
      <c r="B79" s="13">
        <f>IF(B10&gt;20,IF(B16&gt;15,IF(B19&gt;1,IF(B10&gt;65,IF(B18&gt;15,93.6,90.625),81.875),IF(B20&gt;0,IF(B12&gt;1,30,IF(B13&gt;0,56.666667,IF(B16&gt;60,61.666667,64))),87.777778)),IF(B17&gt;1,IF(B25&gt;3,40.666667,IF(B22&gt;4,78.75,IF(B23&gt;3,IF(B11&gt;0,52,65),64.666667))),IF(B11&gt;1,35.545455,41.875))),IF(B25&gt;4,IF(B17&gt;0,17.333333,2.142857),IF(B10&gt;3,IF(B11&gt;7,51.666667,IF(B20&gt;0,IF(B23&gt;5,18,IF(B11&gt;2,35,26.428571)),38)),73.714286)))</f>
        <v>73.714286000000001</v>
      </c>
      <c r="C79" s="13">
        <f t="shared" ref="C79:AW79" si="13">IF(C10&gt;20,IF(C16&gt;15,IF(C19&gt;1,IF(C10&gt;65,IF(C18&gt;15,93.6,90.625),81.875),IF(C20&gt;0,IF(C12&gt;1,30,IF(C13&gt;0,56.666667,IF(C16&gt;60,61.666667,64))),87.777778)),IF(C17&gt;1,IF(C25&gt;3,40.666667,IF(C22&gt;4,78.75,IF(C23&gt;3,IF(C11&gt;0,52,65),64.666667))),IF(C11&gt;1,35.545455,41.875))),IF(C25&gt;4,IF(C17&gt;0,17.333333,2.142857),IF(C10&gt;3,IF(C11&gt;7,51.666667,IF(C20&gt;0,IF(C23&gt;5,18,IF(C11&gt;2,35,26.428571)),38)),73.714286)))</f>
        <v>73.714286000000001</v>
      </c>
      <c r="D79" s="13">
        <f t="shared" si="13"/>
        <v>73.714286000000001</v>
      </c>
      <c r="E79" s="13">
        <f t="shared" si="13"/>
        <v>73.714286000000001</v>
      </c>
      <c r="F79" s="13">
        <f t="shared" si="13"/>
        <v>73.714286000000001</v>
      </c>
      <c r="G79" s="13">
        <f t="shared" si="13"/>
        <v>73.714286000000001</v>
      </c>
      <c r="H79" s="13">
        <f t="shared" si="13"/>
        <v>73.714286000000001</v>
      </c>
      <c r="I79" s="13">
        <f t="shared" si="13"/>
        <v>73.714286000000001</v>
      </c>
      <c r="J79" s="13">
        <f t="shared" si="13"/>
        <v>73.714286000000001</v>
      </c>
      <c r="K79" s="13">
        <f t="shared" si="13"/>
        <v>73.714286000000001</v>
      </c>
      <c r="L79" s="13">
        <f t="shared" si="13"/>
        <v>73.714286000000001</v>
      </c>
      <c r="M79" s="13">
        <f t="shared" si="13"/>
        <v>73.714286000000001</v>
      </c>
      <c r="N79" s="13">
        <f t="shared" si="13"/>
        <v>73.714286000000001</v>
      </c>
      <c r="O79" s="13">
        <f t="shared" si="13"/>
        <v>73.714286000000001</v>
      </c>
      <c r="P79" s="13">
        <f t="shared" si="13"/>
        <v>73.714286000000001</v>
      </c>
      <c r="Q79" s="13">
        <f t="shared" si="13"/>
        <v>73.714286000000001</v>
      </c>
      <c r="R79" s="13">
        <f t="shared" si="13"/>
        <v>73.714286000000001</v>
      </c>
      <c r="S79" s="13">
        <f t="shared" si="13"/>
        <v>73.714286000000001</v>
      </c>
      <c r="T79" s="13">
        <f t="shared" si="13"/>
        <v>73.714286000000001</v>
      </c>
      <c r="U79" s="13">
        <f t="shared" si="13"/>
        <v>73.714286000000001</v>
      </c>
      <c r="V79" s="13">
        <f t="shared" si="13"/>
        <v>73.714286000000001</v>
      </c>
      <c r="W79" s="13">
        <f t="shared" si="13"/>
        <v>73.714286000000001</v>
      </c>
      <c r="X79" s="13">
        <f t="shared" si="13"/>
        <v>73.714286000000001</v>
      </c>
      <c r="Y79" s="13">
        <f t="shared" si="13"/>
        <v>73.714286000000001</v>
      </c>
      <c r="Z79" s="13">
        <f t="shared" si="13"/>
        <v>73.714286000000001</v>
      </c>
      <c r="AA79" s="13">
        <f t="shared" si="13"/>
        <v>73.714286000000001</v>
      </c>
      <c r="AB79" s="13">
        <f t="shared" si="13"/>
        <v>73.714286000000001</v>
      </c>
      <c r="AC79" s="13">
        <f t="shared" si="13"/>
        <v>73.714286000000001</v>
      </c>
      <c r="AD79" s="13">
        <f t="shared" si="13"/>
        <v>73.714286000000001</v>
      </c>
      <c r="AE79" s="13">
        <f t="shared" si="13"/>
        <v>73.714286000000001</v>
      </c>
      <c r="AF79" s="13">
        <f t="shared" si="13"/>
        <v>73.714286000000001</v>
      </c>
      <c r="AG79" s="13">
        <f t="shared" si="13"/>
        <v>73.714286000000001</v>
      </c>
      <c r="AH79" s="13">
        <f t="shared" si="13"/>
        <v>73.714286000000001</v>
      </c>
      <c r="AI79" s="13">
        <f t="shared" si="13"/>
        <v>73.714286000000001</v>
      </c>
      <c r="AJ79" s="13">
        <f t="shared" si="13"/>
        <v>73.714286000000001</v>
      </c>
      <c r="AK79" s="13">
        <f t="shared" si="13"/>
        <v>73.714286000000001</v>
      </c>
      <c r="AL79" s="13">
        <f t="shared" si="13"/>
        <v>73.714286000000001</v>
      </c>
      <c r="AM79" s="13">
        <f t="shared" si="13"/>
        <v>73.714286000000001</v>
      </c>
      <c r="AN79" s="13">
        <f t="shared" si="13"/>
        <v>73.714286000000001</v>
      </c>
      <c r="AO79" s="13">
        <f t="shared" si="13"/>
        <v>73.714286000000001</v>
      </c>
      <c r="AP79" s="13">
        <f t="shared" si="13"/>
        <v>73.714286000000001</v>
      </c>
      <c r="AQ79" s="13">
        <f t="shared" si="13"/>
        <v>73.714286000000001</v>
      </c>
      <c r="AR79" s="13">
        <f t="shared" si="13"/>
        <v>73.714286000000001</v>
      </c>
      <c r="AS79" s="13">
        <f t="shared" si="13"/>
        <v>73.714286000000001</v>
      </c>
      <c r="AT79" s="13">
        <f t="shared" si="13"/>
        <v>73.714286000000001</v>
      </c>
      <c r="AU79" s="13">
        <f t="shared" si="13"/>
        <v>73.714286000000001</v>
      </c>
      <c r="AV79" s="13">
        <f t="shared" si="13"/>
        <v>73.714286000000001</v>
      </c>
      <c r="AW79" s="13">
        <f t="shared" si="13"/>
        <v>73.714286000000001</v>
      </c>
      <c r="AX79" s="13">
        <f>IF(AX10&gt;20,IF(AX16&gt;15,IF(AX19&gt;1,IF(AX10&gt;65,IF(AX18&gt;15,93.6,90.625),81.875),IF(AX20&gt;0,IF(AX12&gt;1,30,IF(AX13&gt;0,56.666667,IF(AX16&gt;60,61.666667,64))),87.777778)),IF(AX17&gt;1,IF(AX25&gt;3,40.666667,IF(AX22&gt;4,78.75,IF(AX23&gt;3,IF(AX11&gt;0,52,65),64.666667))),IF(AX11&gt;1,35.545455,41.875))),IF(AX25&gt;4,IF(AX17&gt;0,17.333333,2.142857),IF(AX10&gt;3,IF(AX11&gt;7,51.666667,IF(AX20&gt;0,IF(AX23&gt;5,18,IF(AX11&gt;2,35,26.428571)),38)),73.714286)))</f>
        <v>73.714286000000001</v>
      </c>
    </row>
    <row r="80" spans="1:50" x14ac:dyDescent="0.25">
      <c r="A80" s="1" t="s">
        <v>103</v>
      </c>
      <c r="B80" s="13">
        <f>IF(B10&gt;60,IF(B17&gt;20,IF(B11&gt;0,12.5,65),IF(B21&gt;5,96.25,IF(B16&gt;65,89.166667,IF(B10&gt;65,IF(B17&gt;4,66.8,73.181818),IF(B16&gt;10,83,74))))),IF(B16&gt;7,IF(B11&gt;3,IF(B23&gt;2,IF(B20&gt;5,62.5,IF(B11&gt;15,58.2,IF(B22&gt;5,46,37.555556))),69),IF(B18&gt;1,IF(B22&gt;6,40,24.166667),13.6)),IF(B25&gt;1,IF(B10&gt;10,20.625,IF(B12&gt;0,8.6,2.333333)),IF(B13&gt;0,IF(B11&gt;5,34,39.125),IF(B19&gt;0,23.857143,15.428571)))))</f>
        <v>15.428571</v>
      </c>
      <c r="C80" s="13">
        <f t="shared" ref="C80:AW80" si="14">IF(C10&gt;60,IF(C17&gt;20,IF(C11&gt;0,12.5,65),IF(C21&gt;5,96.25,IF(C16&gt;65,89.166667,IF(C10&gt;65,IF(C17&gt;4,66.8,73.181818),IF(C16&gt;10,83,74))))),IF(C16&gt;7,IF(C11&gt;3,IF(C23&gt;2,IF(C20&gt;5,62.5,IF(C11&gt;15,58.2,IF(C22&gt;5,46,37.555556))),69),IF(C18&gt;1,IF(C22&gt;6,40,24.166667),13.6)),IF(C25&gt;1,IF(C10&gt;10,20.625,IF(C12&gt;0,8.6,2.333333)),IF(C13&gt;0,IF(C11&gt;5,34,39.125),IF(C19&gt;0,23.857143,15.428571)))))</f>
        <v>15.428571</v>
      </c>
      <c r="D80" s="13">
        <f t="shared" si="14"/>
        <v>15.428571</v>
      </c>
      <c r="E80" s="13">
        <f t="shared" si="14"/>
        <v>15.428571</v>
      </c>
      <c r="F80" s="13">
        <f t="shared" si="14"/>
        <v>15.428571</v>
      </c>
      <c r="G80" s="13">
        <f t="shared" si="14"/>
        <v>15.428571</v>
      </c>
      <c r="H80" s="13">
        <f t="shared" si="14"/>
        <v>15.428571</v>
      </c>
      <c r="I80" s="13">
        <f t="shared" si="14"/>
        <v>15.428571</v>
      </c>
      <c r="J80" s="13">
        <f t="shared" si="14"/>
        <v>15.428571</v>
      </c>
      <c r="K80" s="13">
        <f t="shared" si="14"/>
        <v>15.428571</v>
      </c>
      <c r="L80" s="13">
        <f t="shared" si="14"/>
        <v>15.428571</v>
      </c>
      <c r="M80" s="13">
        <f t="shared" si="14"/>
        <v>15.428571</v>
      </c>
      <c r="N80" s="13">
        <f t="shared" si="14"/>
        <v>15.428571</v>
      </c>
      <c r="O80" s="13">
        <f t="shared" si="14"/>
        <v>15.428571</v>
      </c>
      <c r="P80" s="13">
        <f t="shared" si="14"/>
        <v>15.428571</v>
      </c>
      <c r="Q80" s="13">
        <f t="shared" si="14"/>
        <v>15.428571</v>
      </c>
      <c r="R80" s="13">
        <f t="shared" si="14"/>
        <v>15.428571</v>
      </c>
      <c r="S80" s="13">
        <f t="shared" si="14"/>
        <v>15.428571</v>
      </c>
      <c r="T80" s="13">
        <f t="shared" si="14"/>
        <v>15.428571</v>
      </c>
      <c r="U80" s="13">
        <f t="shared" si="14"/>
        <v>15.428571</v>
      </c>
      <c r="V80" s="13">
        <f t="shared" si="14"/>
        <v>15.428571</v>
      </c>
      <c r="W80" s="13">
        <f t="shared" si="14"/>
        <v>15.428571</v>
      </c>
      <c r="X80" s="13">
        <f t="shared" si="14"/>
        <v>15.428571</v>
      </c>
      <c r="Y80" s="13">
        <f t="shared" si="14"/>
        <v>15.428571</v>
      </c>
      <c r="Z80" s="13">
        <f t="shared" si="14"/>
        <v>15.428571</v>
      </c>
      <c r="AA80" s="13">
        <f t="shared" si="14"/>
        <v>15.428571</v>
      </c>
      <c r="AB80" s="13">
        <f t="shared" si="14"/>
        <v>15.428571</v>
      </c>
      <c r="AC80" s="13">
        <f t="shared" si="14"/>
        <v>15.428571</v>
      </c>
      <c r="AD80" s="13">
        <f t="shared" si="14"/>
        <v>15.428571</v>
      </c>
      <c r="AE80" s="13">
        <f t="shared" si="14"/>
        <v>15.428571</v>
      </c>
      <c r="AF80" s="13">
        <f t="shared" si="14"/>
        <v>15.428571</v>
      </c>
      <c r="AG80" s="13">
        <f t="shared" si="14"/>
        <v>15.428571</v>
      </c>
      <c r="AH80" s="13">
        <f t="shared" si="14"/>
        <v>15.428571</v>
      </c>
      <c r="AI80" s="13">
        <f t="shared" si="14"/>
        <v>15.428571</v>
      </c>
      <c r="AJ80" s="13">
        <f t="shared" si="14"/>
        <v>15.428571</v>
      </c>
      <c r="AK80" s="13">
        <f t="shared" si="14"/>
        <v>15.428571</v>
      </c>
      <c r="AL80" s="13">
        <f t="shared" si="14"/>
        <v>15.428571</v>
      </c>
      <c r="AM80" s="13">
        <f t="shared" si="14"/>
        <v>15.428571</v>
      </c>
      <c r="AN80" s="13">
        <f t="shared" si="14"/>
        <v>15.428571</v>
      </c>
      <c r="AO80" s="13">
        <f t="shared" si="14"/>
        <v>15.428571</v>
      </c>
      <c r="AP80" s="13">
        <f t="shared" si="14"/>
        <v>15.428571</v>
      </c>
      <c r="AQ80" s="13">
        <f t="shared" si="14"/>
        <v>15.428571</v>
      </c>
      <c r="AR80" s="13">
        <f t="shared" si="14"/>
        <v>15.428571</v>
      </c>
      <c r="AS80" s="13">
        <f t="shared" si="14"/>
        <v>15.428571</v>
      </c>
      <c r="AT80" s="13">
        <f t="shared" si="14"/>
        <v>15.428571</v>
      </c>
      <c r="AU80" s="13">
        <f t="shared" si="14"/>
        <v>15.428571</v>
      </c>
      <c r="AV80" s="13">
        <f t="shared" si="14"/>
        <v>15.428571</v>
      </c>
      <c r="AW80" s="13">
        <f t="shared" si="14"/>
        <v>15.428571</v>
      </c>
      <c r="AX80" s="13">
        <f>IF(AX10&gt;60,IF(AX17&gt;20,IF(AX11&gt;0,12.5,65),IF(AX21&gt;5,96.25,IF(AX16&gt;65,89.166667,IF(AX10&gt;65,IF(AX17&gt;4,66.8,73.181818),IF(AX16&gt;10,83,74))))),IF(AX16&gt;7,IF(AX11&gt;3,IF(AX23&gt;2,IF(AX20&gt;5,62.5,IF(AX11&gt;15,58.2,IF(AX22&gt;5,46,37.555556))),69),IF(AX18&gt;1,IF(AX22&gt;6,40,24.166667),13.6)),IF(AX25&gt;1,IF(AX10&gt;10,20.625,IF(AX12&gt;0,8.6,2.333333)),IF(AX13&gt;0,IF(AX11&gt;5,34,39.125),IF(AX19&gt;0,23.857143,15.428571)))))</f>
        <v>15.428571</v>
      </c>
    </row>
    <row r="81" spans="1:50" x14ac:dyDescent="0.25">
      <c r="A81" s="1" t="s">
        <v>104</v>
      </c>
      <c r="B81" s="13">
        <f>IF(B10&gt;25,IF(B10&gt;60,IF(B20&gt;3,IF(B14&gt;0,IF(B19&gt;15,IF(B11&gt;1,73,67.142857),IF(B17&gt;5,IF(B12&gt;1,76,78.75),90.4)),55.625),IF(B19&gt;1,IF(B19&gt;5,100,96),71.428571)),IF(B16&gt;10,IF(B11&gt;5,IF(B25&gt;0,IF(B18&gt;2,IF(B16&gt;20,65,51.875),IF(B13&gt;5,72,66.666667)),86.6),IF(B17&gt;0,48,33.6)),IF(B12&gt;1,24.166667,IF(B17&gt;2,43,46)))),IF(B21&gt;4,36,IF(B19&gt;0,IF(B14&gt;3,14.333333,21.666667),IF(B16&gt;3,12.857143,IF(B11&gt;1,8.5,6)))))</f>
        <v>6</v>
      </c>
      <c r="C81" s="13">
        <f t="shared" ref="C81:AW81" si="15">IF(C10&gt;25,IF(C10&gt;60,IF(C20&gt;3,IF(C14&gt;0,IF(C19&gt;15,IF(C11&gt;1,73,67.142857),IF(C17&gt;5,IF(C12&gt;1,76,78.75),90.4)),55.625),IF(C19&gt;1,IF(C19&gt;5,100,96),71.428571)),IF(C16&gt;10,IF(C11&gt;5,IF(C25&gt;0,IF(C18&gt;2,IF(C16&gt;20,65,51.875),IF(C13&gt;5,72,66.666667)),86.6),IF(C17&gt;0,48,33.6)),IF(C12&gt;1,24.166667,IF(C17&gt;2,43,46)))),IF(C21&gt;4,36,IF(C19&gt;0,IF(C14&gt;3,14.333333,21.666667),IF(C16&gt;3,12.857143,IF(C11&gt;1,8.5,6)))))</f>
        <v>6</v>
      </c>
      <c r="D81" s="13">
        <f t="shared" si="15"/>
        <v>6</v>
      </c>
      <c r="E81" s="13">
        <f t="shared" si="15"/>
        <v>6</v>
      </c>
      <c r="F81" s="13">
        <f t="shared" si="15"/>
        <v>6</v>
      </c>
      <c r="G81" s="13">
        <f t="shared" si="15"/>
        <v>6</v>
      </c>
      <c r="H81" s="13">
        <f t="shared" si="15"/>
        <v>6</v>
      </c>
      <c r="I81" s="13">
        <f t="shared" si="15"/>
        <v>6</v>
      </c>
      <c r="J81" s="13">
        <f t="shared" si="15"/>
        <v>6</v>
      </c>
      <c r="K81" s="13">
        <f t="shared" si="15"/>
        <v>6</v>
      </c>
      <c r="L81" s="13">
        <f t="shared" si="15"/>
        <v>6</v>
      </c>
      <c r="M81" s="13">
        <f t="shared" si="15"/>
        <v>6</v>
      </c>
      <c r="N81" s="13">
        <f t="shared" si="15"/>
        <v>6</v>
      </c>
      <c r="O81" s="13">
        <f t="shared" si="15"/>
        <v>6</v>
      </c>
      <c r="P81" s="13">
        <f t="shared" si="15"/>
        <v>6</v>
      </c>
      <c r="Q81" s="13">
        <f t="shared" si="15"/>
        <v>6</v>
      </c>
      <c r="R81" s="13">
        <f t="shared" si="15"/>
        <v>6</v>
      </c>
      <c r="S81" s="13">
        <f t="shared" si="15"/>
        <v>6</v>
      </c>
      <c r="T81" s="13">
        <f t="shared" si="15"/>
        <v>6</v>
      </c>
      <c r="U81" s="13">
        <f t="shared" si="15"/>
        <v>6</v>
      </c>
      <c r="V81" s="13">
        <f t="shared" si="15"/>
        <v>6</v>
      </c>
      <c r="W81" s="13">
        <f t="shared" si="15"/>
        <v>6</v>
      </c>
      <c r="X81" s="13">
        <f t="shared" si="15"/>
        <v>6</v>
      </c>
      <c r="Y81" s="13">
        <f t="shared" si="15"/>
        <v>6</v>
      </c>
      <c r="Z81" s="13">
        <f t="shared" si="15"/>
        <v>6</v>
      </c>
      <c r="AA81" s="13">
        <f t="shared" si="15"/>
        <v>6</v>
      </c>
      <c r="AB81" s="13">
        <f t="shared" si="15"/>
        <v>6</v>
      </c>
      <c r="AC81" s="13">
        <f t="shared" si="15"/>
        <v>6</v>
      </c>
      <c r="AD81" s="13">
        <f t="shared" si="15"/>
        <v>6</v>
      </c>
      <c r="AE81" s="13">
        <f t="shared" si="15"/>
        <v>6</v>
      </c>
      <c r="AF81" s="13">
        <f t="shared" si="15"/>
        <v>6</v>
      </c>
      <c r="AG81" s="13">
        <f t="shared" si="15"/>
        <v>6</v>
      </c>
      <c r="AH81" s="13">
        <f t="shared" si="15"/>
        <v>6</v>
      </c>
      <c r="AI81" s="13">
        <f t="shared" si="15"/>
        <v>6</v>
      </c>
      <c r="AJ81" s="13">
        <f t="shared" si="15"/>
        <v>6</v>
      </c>
      <c r="AK81" s="13">
        <f t="shared" si="15"/>
        <v>6</v>
      </c>
      <c r="AL81" s="13">
        <f t="shared" si="15"/>
        <v>6</v>
      </c>
      <c r="AM81" s="13">
        <f t="shared" si="15"/>
        <v>6</v>
      </c>
      <c r="AN81" s="13">
        <f t="shared" si="15"/>
        <v>6</v>
      </c>
      <c r="AO81" s="13">
        <f t="shared" si="15"/>
        <v>6</v>
      </c>
      <c r="AP81" s="13">
        <f t="shared" si="15"/>
        <v>6</v>
      </c>
      <c r="AQ81" s="13">
        <f t="shared" si="15"/>
        <v>6</v>
      </c>
      <c r="AR81" s="13">
        <f t="shared" si="15"/>
        <v>6</v>
      </c>
      <c r="AS81" s="13">
        <f t="shared" si="15"/>
        <v>6</v>
      </c>
      <c r="AT81" s="13">
        <f t="shared" si="15"/>
        <v>6</v>
      </c>
      <c r="AU81" s="13">
        <f t="shared" si="15"/>
        <v>6</v>
      </c>
      <c r="AV81" s="13">
        <f t="shared" si="15"/>
        <v>6</v>
      </c>
      <c r="AW81" s="13">
        <f t="shared" si="15"/>
        <v>6</v>
      </c>
      <c r="AX81" s="13">
        <f>IF(AX10&gt;25,IF(AX10&gt;60,IF(AX20&gt;3,IF(AX14&gt;0,IF(AX19&gt;15,IF(AX11&gt;1,73,67.142857),IF(AX17&gt;5,IF(AX12&gt;1,76,78.75),90.4)),55.625),IF(AX19&gt;1,IF(AX19&gt;5,100,96),71.428571)),IF(AX16&gt;10,IF(AX11&gt;5,IF(AX25&gt;0,IF(AX18&gt;2,IF(AX16&gt;20,65,51.875),IF(AX13&gt;5,72,66.666667)),86.6),IF(AX17&gt;0,48,33.6)),IF(AX12&gt;1,24.166667,IF(AX17&gt;2,43,46)))),IF(AX21&gt;4,36,IF(AX19&gt;0,IF(AX14&gt;3,14.333333,21.666667),IF(AX16&gt;3,12.857143,IF(AX11&gt;1,8.5,6)))))</f>
        <v>6</v>
      </c>
    </row>
    <row r="82" spans="1:50" x14ac:dyDescent="0.25">
      <c r="A82" s="1" t="s">
        <v>105</v>
      </c>
      <c r="B82" s="13">
        <f>IF(B10&gt;40,IF(B17&gt;55,24,IF(B16&gt;60,IF(B12&gt;0,94.090909,75.714286),IF(B21&gt;10,94.285714,IF(B10&gt;60,IF(B16&gt;25,IF(B11&gt;0,40.6,55.714286),IF(B13&gt;0,68,58)),IF(B11&gt;2,IF(B12&gt;2,IF(B17&gt;2,79,72.6),IF(B11&gt;25,65.714286,70.75)),57.5))))),IF(B25&gt;3,IF(B19&gt;0,12.8,7.857143),IF(B16&gt;8,IF(B12&gt;1,56,IF(B21&gt;4,28,IF(B17&gt;1,46.666667,38))),IF(B10&gt;25,43.333333,IF(B11&gt;1,IF(B10&gt;10,21.6,30),11.625)))))</f>
        <v>11.625</v>
      </c>
      <c r="C82" s="13">
        <f t="shared" ref="C82:AW82" si="16">IF(C10&gt;40,IF(C17&gt;55,24,IF(C16&gt;60,IF(C12&gt;0,94.090909,75.714286),IF(C21&gt;10,94.285714,IF(C10&gt;60,IF(C16&gt;25,IF(C11&gt;0,40.6,55.714286),IF(C13&gt;0,68,58)),IF(C11&gt;2,IF(C12&gt;2,IF(C17&gt;2,79,72.6),IF(C11&gt;25,65.714286,70.75)),57.5))))),IF(C25&gt;3,IF(C19&gt;0,12.8,7.857143),IF(C16&gt;8,IF(C12&gt;1,56,IF(C21&gt;4,28,IF(C17&gt;1,46.666667,38))),IF(C10&gt;25,43.333333,IF(C11&gt;1,IF(C10&gt;10,21.6,30),11.625)))))</f>
        <v>11.625</v>
      </c>
      <c r="D82" s="13">
        <f t="shared" si="16"/>
        <v>11.625</v>
      </c>
      <c r="E82" s="13">
        <f t="shared" si="16"/>
        <v>11.625</v>
      </c>
      <c r="F82" s="13">
        <f t="shared" si="16"/>
        <v>11.625</v>
      </c>
      <c r="G82" s="13">
        <f t="shared" si="16"/>
        <v>11.625</v>
      </c>
      <c r="H82" s="13">
        <f t="shared" si="16"/>
        <v>11.625</v>
      </c>
      <c r="I82" s="13">
        <f t="shared" si="16"/>
        <v>11.625</v>
      </c>
      <c r="J82" s="13">
        <f t="shared" si="16"/>
        <v>11.625</v>
      </c>
      <c r="K82" s="13">
        <f t="shared" si="16"/>
        <v>11.625</v>
      </c>
      <c r="L82" s="13">
        <f t="shared" si="16"/>
        <v>11.625</v>
      </c>
      <c r="M82" s="13">
        <f t="shared" si="16"/>
        <v>11.625</v>
      </c>
      <c r="N82" s="13">
        <f t="shared" si="16"/>
        <v>11.625</v>
      </c>
      <c r="O82" s="13">
        <f t="shared" si="16"/>
        <v>11.625</v>
      </c>
      <c r="P82" s="13">
        <f t="shared" si="16"/>
        <v>11.625</v>
      </c>
      <c r="Q82" s="13">
        <f t="shared" si="16"/>
        <v>11.625</v>
      </c>
      <c r="R82" s="13">
        <f t="shared" si="16"/>
        <v>11.625</v>
      </c>
      <c r="S82" s="13">
        <f t="shared" si="16"/>
        <v>11.625</v>
      </c>
      <c r="T82" s="13">
        <f t="shared" si="16"/>
        <v>11.625</v>
      </c>
      <c r="U82" s="13">
        <f t="shared" si="16"/>
        <v>11.625</v>
      </c>
      <c r="V82" s="13">
        <f t="shared" si="16"/>
        <v>11.625</v>
      </c>
      <c r="W82" s="13">
        <f t="shared" si="16"/>
        <v>11.625</v>
      </c>
      <c r="X82" s="13">
        <f t="shared" si="16"/>
        <v>11.625</v>
      </c>
      <c r="Y82" s="13">
        <f t="shared" si="16"/>
        <v>11.625</v>
      </c>
      <c r="Z82" s="13">
        <f t="shared" si="16"/>
        <v>11.625</v>
      </c>
      <c r="AA82" s="13">
        <f t="shared" si="16"/>
        <v>11.625</v>
      </c>
      <c r="AB82" s="13">
        <f t="shared" si="16"/>
        <v>11.625</v>
      </c>
      <c r="AC82" s="13">
        <f t="shared" si="16"/>
        <v>11.625</v>
      </c>
      <c r="AD82" s="13">
        <f t="shared" si="16"/>
        <v>11.625</v>
      </c>
      <c r="AE82" s="13">
        <f t="shared" si="16"/>
        <v>11.625</v>
      </c>
      <c r="AF82" s="13">
        <f t="shared" si="16"/>
        <v>11.625</v>
      </c>
      <c r="AG82" s="13">
        <f t="shared" si="16"/>
        <v>11.625</v>
      </c>
      <c r="AH82" s="13">
        <f t="shared" si="16"/>
        <v>11.625</v>
      </c>
      <c r="AI82" s="13">
        <f t="shared" si="16"/>
        <v>11.625</v>
      </c>
      <c r="AJ82" s="13">
        <f t="shared" si="16"/>
        <v>11.625</v>
      </c>
      <c r="AK82" s="13">
        <f t="shared" si="16"/>
        <v>11.625</v>
      </c>
      <c r="AL82" s="13">
        <f t="shared" si="16"/>
        <v>11.625</v>
      </c>
      <c r="AM82" s="13">
        <f t="shared" si="16"/>
        <v>11.625</v>
      </c>
      <c r="AN82" s="13">
        <f t="shared" si="16"/>
        <v>11.625</v>
      </c>
      <c r="AO82" s="13">
        <f t="shared" si="16"/>
        <v>11.625</v>
      </c>
      <c r="AP82" s="13">
        <f t="shared" si="16"/>
        <v>11.625</v>
      </c>
      <c r="AQ82" s="13">
        <f t="shared" si="16"/>
        <v>11.625</v>
      </c>
      <c r="AR82" s="13">
        <f t="shared" si="16"/>
        <v>11.625</v>
      </c>
      <c r="AS82" s="13">
        <f t="shared" si="16"/>
        <v>11.625</v>
      </c>
      <c r="AT82" s="13">
        <f t="shared" si="16"/>
        <v>11.625</v>
      </c>
      <c r="AU82" s="13">
        <f t="shared" si="16"/>
        <v>11.625</v>
      </c>
      <c r="AV82" s="13">
        <f t="shared" si="16"/>
        <v>11.625</v>
      </c>
      <c r="AW82" s="13">
        <f t="shared" si="16"/>
        <v>11.625</v>
      </c>
      <c r="AX82" s="13">
        <f>IF(AX10&gt;40,IF(AX17&gt;55,24,IF(AX16&gt;60,IF(AX12&gt;0,94.090909,75.714286),IF(AX21&gt;10,94.285714,IF(AX10&gt;60,IF(AX16&gt;25,IF(AX11&gt;0,40.6,55.714286),IF(AX13&gt;0,68,58)),IF(AX11&gt;2,IF(AX12&gt;2,IF(AX17&gt;2,79,72.6),IF(AX11&gt;25,65.714286,70.75)),57.5))))),IF(AX25&gt;3,IF(AX19&gt;0,12.8,7.857143),IF(AX16&gt;8,IF(AX12&gt;1,56,IF(AX21&gt;4,28,IF(AX17&gt;1,46.666667,38))),IF(AX10&gt;25,43.333333,IF(AX11&gt;1,IF(AX10&gt;10,21.6,30),11.625)))))</f>
        <v>11.625</v>
      </c>
    </row>
    <row r="83" spans="1:50" x14ac:dyDescent="0.25">
      <c r="A83" s="1" t="s">
        <v>106</v>
      </c>
      <c r="B83" s="13">
        <f>IF(B10&gt;15,IF(B16&gt;25,IF(B19&gt;10,66.666667,IF(B10&gt;60,IF(B12&gt;1,85.25,IF(B18&gt;1,100,94.285714)),74)),IF(B12&gt;0,IF(B14&gt;2,IF(B12&gt;1,76.666667,90),IF(B16&gt;20,27.857143,IF(B10&gt;45,IF(B10&gt;70,80,IF(B19&gt;0,64.375,75)),IF(B17&gt;0,IF(B11&gt;5,55.833333,37.222222),71)))),IF(B16&gt;1,IF(B19&gt;1,61.111111,IF(B11&gt;0,33.125,46)),25.555556))),IF(B12&gt;0,IF(B21&gt;2,25.6,13.25),IF(B17&gt;0,IF(B11&gt;0,10,7.666667),0)))</f>
        <v>0</v>
      </c>
      <c r="C83" s="13">
        <f t="shared" ref="C83:AW83" si="17">IF(C10&gt;15,IF(C16&gt;25,IF(C19&gt;10,66.666667,IF(C10&gt;60,IF(C12&gt;1,85.25,IF(C18&gt;1,100,94.285714)),74)),IF(C12&gt;0,IF(C14&gt;2,IF(C12&gt;1,76.666667,90),IF(C16&gt;20,27.857143,IF(C10&gt;45,IF(C10&gt;70,80,IF(C19&gt;0,64.375,75)),IF(C17&gt;0,IF(C11&gt;5,55.833333,37.222222),71)))),IF(C16&gt;1,IF(C19&gt;1,61.111111,IF(C11&gt;0,33.125,46)),25.555556))),IF(C12&gt;0,IF(C21&gt;2,25.6,13.25),IF(C17&gt;0,IF(C11&gt;0,10,7.666667),0)))</f>
        <v>0</v>
      </c>
      <c r="D83" s="13">
        <f t="shared" si="17"/>
        <v>0</v>
      </c>
      <c r="E83" s="13">
        <f t="shared" si="17"/>
        <v>0</v>
      </c>
      <c r="F83" s="13">
        <f t="shared" si="17"/>
        <v>0</v>
      </c>
      <c r="G83" s="13">
        <f t="shared" si="17"/>
        <v>0</v>
      </c>
      <c r="H83" s="13">
        <f t="shared" si="17"/>
        <v>0</v>
      </c>
      <c r="I83" s="13">
        <f t="shared" si="17"/>
        <v>0</v>
      </c>
      <c r="J83" s="13">
        <f t="shared" si="17"/>
        <v>0</v>
      </c>
      <c r="K83" s="13">
        <f t="shared" si="17"/>
        <v>0</v>
      </c>
      <c r="L83" s="13">
        <f t="shared" si="17"/>
        <v>0</v>
      </c>
      <c r="M83" s="13">
        <f t="shared" si="17"/>
        <v>0</v>
      </c>
      <c r="N83" s="13">
        <f t="shared" si="17"/>
        <v>0</v>
      </c>
      <c r="O83" s="13">
        <f t="shared" si="17"/>
        <v>0</v>
      </c>
      <c r="P83" s="13">
        <f t="shared" si="17"/>
        <v>0</v>
      </c>
      <c r="Q83" s="13">
        <f t="shared" si="17"/>
        <v>0</v>
      </c>
      <c r="R83" s="13">
        <f t="shared" si="17"/>
        <v>0</v>
      </c>
      <c r="S83" s="13">
        <f t="shared" si="17"/>
        <v>0</v>
      </c>
      <c r="T83" s="13">
        <f t="shared" si="17"/>
        <v>0</v>
      </c>
      <c r="U83" s="13">
        <f t="shared" si="17"/>
        <v>0</v>
      </c>
      <c r="V83" s="13">
        <f t="shared" si="17"/>
        <v>0</v>
      </c>
      <c r="W83" s="13">
        <f t="shared" si="17"/>
        <v>0</v>
      </c>
      <c r="X83" s="13">
        <f t="shared" si="17"/>
        <v>0</v>
      </c>
      <c r="Y83" s="13">
        <f t="shared" si="17"/>
        <v>0</v>
      </c>
      <c r="Z83" s="13">
        <f t="shared" si="17"/>
        <v>0</v>
      </c>
      <c r="AA83" s="13">
        <f t="shared" si="17"/>
        <v>0</v>
      </c>
      <c r="AB83" s="13">
        <f t="shared" si="17"/>
        <v>0</v>
      </c>
      <c r="AC83" s="13">
        <f t="shared" si="17"/>
        <v>0</v>
      </c>
      <c r="AD83" s="13">
        <f t="shared" si="17"/>
        <v>0</v>
      </c>
      <c r="AE83" s="13">
        <f t="shared" si="17"/>
        <v>0</v>
      </c>
      <c r="AF83" s="13">
        <f t="shared" si="17"/>
        <v>0</v>
      </c>
      <c r="AG83" s="13">
        <f t="shared" si="17"/>
        <v>0</v>
      </c>
      <c r="AH83" s="13">
        <f t="shared" si="17"/>
        <v>0</v>
      </c>
      <c r="AI83" s="13">
        <f t="shared" si="17"/>
        <v>0</v>
      </c>
      <c r="AJ83" s="13">
        <f t="shared" si="17"/>
        <v>0</v>
      </c>
      <c r="AK83" s="13">
        <f t="shared" si="17"/>
        <v>0</v>
      </c>
      <c r="AL83" s="13">
        <f t="shared" si="17"/>
        <v>0</v>
      </c>
      <c r="AM83" s="13">
        <f t="shared" si="17"/>
        <v>0</v>
      </c>
      <c r="AN83" s="13">
        <f t="shared" si="17"/>
        <v>0</v>
      </c>
      <c r="AO83" s="13">
        <f t="shared" si="17"/>
        <v>0</v>
      </c>
      <c r="AP83" s="13">
        <f t="shared" si="17"/>
        <v>0</v>
      </c>
      <c r="AQ83" s="13">
        <f t="shared" si="17"/>
        <v>0</v>
      </c>
      <c r="AR83" s="13">
        <f t="shared" si="17"/>
        <v>0</v>
      </c>
      <c r="AS83" s="13">
        <f t="shared" si="17"/>
        <v>0</v>
      </c>
      <c r="AT83" s="13">
        <f t="shared" si="17"/>
        <v>0</v>
      </c>
      <c r="AU83" s="13">
        <f t="shared" si="17"/>
        <v>0</v>
      </c>
      <c r="AV83" s="13">
        <f t="shared" si="17"/>
        <v>0</v>
      </c>
      <c r="AW83" s="13">
        <f t="shared" si="17"/>
        <v>0</v>
      </c>
      <c r="AX83" s="13">
        <f>IF(AX10&gt;15,IF(AX16&gt;25,IF(AX19&gt;10,66.666667,IF(AX10&gt;60,IF(AX12&gt;1,85.25,IF(AX18&gt;1,100,94.285714)),74)),IF(AX12&gt;0,IF(AX14&gt;2,IF(AX12&gt;1,76.666667,90),IF(AX16&gt;20,27.857143,IF(AX10&gt;45,IF(AX10&gt;70,80,IF(AX19&gt;0,64.375,75)),IF(AX17&gt;0,IF(AX11&gt;5,55.833333,37.222222),71)))),IF(AX16&gt;1,IF(AX19&gt;1,61.111111,IF(AX11&gt;0,33.125,46)),25.555556))),IF(AX12&gt;0,IF(AX21&gt;2,25.6,13.25),IF(AX17&gt;0,IF(AX11&gt;0,10,7.666667),0)))</f>
        <v>0</v>
      </c>
    </row>
    <row r="84" spans="1:50" x14ac:dyDescent="0.25">
      <c r="A84" s="1" t="s">
        <v>107</v>
      </c>
      <c r="B84" s="13">
        <f>IF(B10&gt;25,IF(B10&gt;50,IF(B19&gt;15,IF(B13&gt;1,34.285714,62.5),IF(B16&gt;25,IF(B17&gt;0,IF(B10&gt;70,IF(B11&gt;5,85.125,77.4),62),98),IF(B17&gt;2,IF(B13&gt;0,60,53.2),72.857143))),IF(B11&gt;5,IF(B13&gt;1,45,27.777778),IF(B23&gt;5,43.333333,IF(B16&gt;5,65.333333,50.714286)))),IF(B10&gt;9,IF(B21&gt;1,IF(B16&gt;3,49.222222,28.625),IF(B23&gt;3,IF(B16&gt;4,34,24.888889),13)),IF(B23&gt;1,IF(B17&gt;1,7,5.166667),10.5)))</f>
        <v>10.5</v>
      </c>
      <c r="C84" s="13">
        <f t="shared" ref="C84:AW84" si="18">IF(C10&gt;25,IF(C10&gt;50,IF(C19&gt;15,IF(C13&gt;1,34.285714,62.5),IF(C16&gt;25,IF(C17&gt;0,IF(C10&gt;70,IF(C11&gt;5,85.125,77.4),62),98),IF(C17&gt;2,IF(C13&gt;0,60,53.2),72.857143))),IF(C11&gt;5,IF(C13&gt;1,45,27.777778),IF(C23&gt;5,43.333333,IF(C16&gt;5,65.333333,50.714286)))),IF(C10&gt;9,IF(C21&gt;1,IF(C16&gt;3,49.222222,28.625),IF(C23&gt;3,IF(C16&gt;4,34,24.888889),13)),IF(C23&gt;1,IF(C17&gt;1,7,5.166667),10.5)))</f>
        <v>10.5</v>
      </c>
      <c r="D84" s="13">
        <f t="shared" si="18"/>
        <v>10.5</v>
      </c>
      <c r="E84" s="13">
        <f t="shared" si="18"/>
        <v>10.5</v>
      </c>
      <c r="F84" s="13">
        <f t="shared" si="18"/>
        <v>10.5</v>
      </c>
      <c r="G84" s="13">
        <f t="shared" si="18"/>
        <v>10.5</v>
      </c>
      <c r="H84" s="13">
        <f t="shared" si="18"/>
        <v>10.5</v>
      </c>
      <c r="I84" s="13">
        <f t="shared" si="18"/>
        <v>10.5</v>
      </c>
      <c r="J84" s="13">
        <f t="shared" si="18"/>
        <v>10.5</v>
      </c>
      <c r="K84" s="13">
        <f t="shared" si="18"/>
        <v>10.5</v>
      </c>
      <c r="L84" s="13">
        <f t="shared" si="18"/>
        <v>10.5</v>
      </c>
      <c r="M84" s="13">
        <f t="shared" si="18"/>
        <v>10.5</v>
      </c>
      <c r="N84" s="13">
        <f t="shared" si="18"/>
        <v>10.5</v>
      </c>
      <c r="O84" s="13">
        <f t="shared" si="18"/>
        <v>10.5</v>
      </c>
      <c r="P84" s="13">
        <f t="shared" si="18"/>
        <v>10.5</v>
      </c>
      <c r="Q84" s="13">
        <f t="shared" si="18"/>
        <v>10.5</v>
      </c>
      <c r="R84" s="13">
        <f t="shared" si="18"/>
        <v>10.5</v>
      </c>
      <c r="S84" s="13">
        <f t="shared" si="18"/>
        <v>10.5</v>
      </c>
      <c r="T84" s="13">
        <f t="shared" si="18"/>
        <v>10.5</v>
      </c>
      <c r="U84" s="13">
        <f t="shared" si="18"/>
        <v>10.5</v>
      </c>
      <c r="V84" s="13">
        <f t="shared" si="18"/>
        <v>10.5</v>
      </c>
      <c r="W84" s="13">
        <f t="shared" si="18"/>
        <v>10.5</v>
      </c>
      <c r="X84" s="13">
        <f t="shared" si="18"/>
        <v>10.5</v>
      </c>
      <c r="Y84" s="13">
        <f t="shared" si="18"/>
        <v>10.5</v>
      </c>
      <c r="Z84" s="13">
        <f t="shared" si="18"/>
        <v>10.5</v>
      </c>
      <c r="AA84" s="13">
        <f t="shared" si="18"/>
        <v>10.5</v>
      </c>
      <c r="AB84" s="13">
        <f t="shared" si="18"/>
        <v>10.5</v>
      </c>
      <c r="AC84" s="13">
        <f t="shared" si="18"/>
        <v>10.5</v>
      </c>
      <c r="AD84" s="13">
        <f t="shared" si="18"/>
        <v>10.5</v>
      </c>
      <c r="AE84" s="13">
        <f t="shared" si="18"/>
        <v>10.5</v>
      </c>
      <c r="AF84" s="13">
        <f t="shared" si="18"/>
        <v>10.5</v>
      </c>
      <c r="AG84" s="13">
        <f t="shared" si="18"/>
        <v>10.5</v>
      </c>
      <c r="AH84" s="13">
        <f t="shared" si="18"/>
        <v>10.5</v>
      </c>
      <c r="AI84" s="13">
        <f t="shared" si="18"/>
        <v>10.5</v>
      </c>
      <c r="AJ84" s="13">
        <f t="shared" si="18"/>
        <v>10.5</v>
      </c>
      <c r="AK84" s="13">
        <f t="shared" si="18"/>
        <v>10.5</v>
      </c>
      <c r="AL84" s="13">
        <f t="shared" si="18"/>
        <v>10.5</v>
      </c>
      <c r="AM84" s="13">
        <f t="shared" si="18"/>
        <v>10.5</v>
      </c>
      <c r="AN84" s="13">
        <f t="shared" si="18"/>
        <v>10.5</v>
      </c>
      <c r="AO84" s="13">
        <f t="shared" si="18"/>
        <v>10.5</v>
      </c>
      <c r="AP84" s="13">
        <f t="shared" si="18"/>
        <v>10.5</v>
      </c>
      <c r="AQ84" s="13">
        <f t="shared" si="18"/>
        <v>10.5</v>
      </c>
      <c r="AR84" s="13">
        <f t="shared" si="18"/>
        <v>10.5</v>
      </c>
      <c r="AS84" s="13">
        <f t="shared" si="18"/>
        <v>10.5</v>
      </c>
      <c r="AT84" s="13">
        <f t="shared" si="18"/>
        <v>10.5</v>
      </c>
      <c r="AU84" s="13">
        <f t="shared" si="18"/>
        <v>10.5</v>
      </c>
      <c r="AV84" s="13">
        <f t="shared" si="18"/>
        <v>10.5</v>
      </c>
      <c r="AW84" s="13">
        <f t="shared" si="18"/>
        <v>10.5</v>
      </c>
      <c r="AX84" s="13">
        <f>IF(AX10&gt;25,IF(AX10&gt;50,IF(AX19&gt;15,IF(AX13&gt;1,34.285714,62.5),IF(AX16&gt;25,IF(AX17&gt;0,IF(AX10&gt;70,IF(AX11&gt;5,85.125,77.4),62),98),IF(AX17&gt;2,IF(AX13&gt;0,60,53.2),72.857143))),IF(AX11&gt;5,IF(AX13&gt;1,45,27.777778),IF(AX23&gt;5,43.333333,IF(AX16&gt;5,65.333333,50.714286)))),IF(AX10&gt;9,IF(AX21&gt;1,IF(AX16&gt;3,49.222222,28.625),IF(AX23&gt;3,IF(AX16&gt;4,34,24.888889),13)),IF(AX23&gt;1,IF(AX17&gt;1,7,5.166667),10.5)))</f>
        <v>10.5</v>
      </c>
    </row>
    <row r="85" spans="1:50" x14ac:dyDescent="0.25">
      <c r="A85" s="1" t="s">
        <v>108</v>
      </c>
      <c r="B85" s="13">
        <f>IF(B10&gt;40,IF(B17&gt;15,IF(B11&gt;0,IF(B13&gt;1,36,39.166667),51),IF(B25&gt;2,IF(B12&gt;1,63,56.666667),IF(B16&gt;50,IF(B17&gt;0,84.571429,97.857143),IF(B20&gt;8,IF(B14&gt;3,96.666667,78.076923),IF(B10&gt;55,IF(B12&gt;1,80,IF(B22&gt;5,70,74.285714)),61.6))))),IF(B10&gt;25,IF(B19&gt;1,30.888889,IF(B13&gt;0,IF(B19&gt;0,65.714286,54.5),37)),IF(B20&gt;1,IF(B12&gt;0,47.6,IF(B14&gt;2,33.166667,13.333333)),IF(B20&gt;0,5.714286,IF(B10&gt;8,18.625,8.571429)))))</f>
        <v>8.5714290000000002</v>
      </c>
      <c r="C85" s="13">
        <f t="shared" ref="C85:AW85" si="19">IF(C10&gt;40,IF(C17&gt;15,IF(C11&gt;0,IF(C13&gt;1,36,39.166667),51),IF(C25&gt;2,IF(C12&gt;1,63,56.666667),IF(C16&gt;50,IF(C17&gt;0,84.571429,97.857143),IF(C20&gt;8,IF(C14&gt;3,96.666667,78.076923),IF(C10&gt;55,IF(C12&gt;1,80,IF(C22&gt;5,70,74.285714)),61.6))))),IF(C10&gt;25,IF(C19&gt;1,30.888889,IF(C13&gt;0,IF(C19&gt;0,65.714286,54.5),37)),IF(C20&gt;1,IF(C12&gt;0,47.6,IF(C14&gt;2,33.166667,13.333333)),IF(C20&gt;0,5.714286,IF(C10&gt;8,18.625,8.571429)))))</f>
        <v>8.5714290000000002</v>
      </c>
      <c r="D85" s="13">
        <f t="shared" si="19"/>
        <v>8.5714290000000002</v>
      </c>
      <c r="E85" s="13">
        <f t="shared" si="19"/>
        <v>8.5714290000000002</v>
      </c>
      <c r="F85" s="13">
        <f t="shared" si="19"/>
        <v>8.5714290000000002</v>
      </c>
      <c r="G85" s="13">
        <f t="shared" si="19"/>
        <v>8.5714290000000002</v>
      </c>
      <c r="H85" s="13">
        <f t="shared" si="19"/>
        <v>8.5714290000000002</v>
      </c>
      <c r="I85" s="13">
        <f t="shared" si="19"/>
        <v>8.5714290000000002</v>
      </c>
      <c r="J85" s="13">
        <f t="shared" si="19"/>
        <v>8.5714290000000002</v>
      </c>
      <c r="K85" s="13">
        <f t="shared" si="19"/>
        <v>8.5714290000000002</v>
      </c>
      <c r="L85" s="13">
        <f t="shared" si="19"/>
        <v>8.5714290000000002</v>
      </c>
      <c r="M85" s="13">
        <f t="shared" si="19"/>
        <v>8.5714290000000002</v>
      </c>
      <c r="N85" s="13">
        <f t="shared" si="19"/>
        <v>8.5714290000000002</v>
      </c>
      <c r="O85" s="13">
        <f t="shared" si="19"/>
        <v>8.5714290000000002</v>
      </c>
      <c r="P85" s="13">
        <f t="shared" si="19"/>
        <v>8.5714290000000002</v>
      </c>
      <c r="Q85" s="13">
        <f t="shared" si="19"/>
        <v>8.5714290000000002</v>
      </c>
      <c r="R85" s="13">
        <f t="shared" si="19"/>
        <v>8.5714290000000002</v>
      </c>
      <c r="S85" s="13">
        <f t="shared" si="19"/>
        <v>8.5714290000000002</v>
      </c>
      <c r="T85" s="13">
        <f t="shared" si="19"/>
        <v>8.5714290000000002</v>
      </c>
      <c r="U85" s="13">
        <f t="shared" si="19"/>
        <v>8.5714290000000002</v>
      </c>
      <c r="V85" s="13">
        <f t="shared" si="19"/>
        <v>8.5714290000000002</v>
      </c>
      <c r="W85" s="13">
        <f t="shared" si="19"/>
        <v>8.5714290000000002</v>
      </c>
      <c r="X85" s="13">
        <f t="shared" si="19"/>
        <v>8.5714290000000002</v>
      </c>
      <c r="Y85" s="13">
        <f t="shared" si="19"/>
        <v>8.5714290000000002</v>
      </c>
      <c r="Z85" s="13">
        <f t="shared" si="19"/>
        <v>8.5714290000000002</v>
      </c>
      <c r="AA85" s="13">
        <f t="shared" si="19"/>
        <v>8.5714290000000002</v>
      </c>
      <c r="AB85" s="13">
        <f t="shared" si="19"/>
        <v>8.5714290000000002</v>
      </c>
      <c r="AC85" s="13">
        <f t="shared" si="19"/>
        <v>8.5714290000000002</v>
      </c>
      <c r="AD85" s="13">
        <f t="shared" si="19"/>
        <v>8.5714290000000002</v>
      </c>
      <c r="AE85" s="13">
        <f t="shared" si="19"/>
        <v>8.5714290000000002</v>
      </c>
      <c r="AF85" s="13">
        <f t="shared" si="19"/>
        <v>8.5714290000000002</v>
      </c>
      <c r="AG85" s="13">
        <f t="shared" si="19"/>
        <v>8.5714290000000002</v>
      </c>
      <c r="AH85" s="13">
        <f t="shared" si="19"/>
        <v>8.5714290000000002</v>
      </c>
      <c r="AI85" s="13">
        <f t="shared" si="19"/>
        <v>8.5714290000000002</v>
      </c>
      <c r="AJ85" s="13">
        <f t="shared" si="19"/>
        <v>8.5714290000000002</v>
      </c>
      <c r="AK85" s="13">
        <f t="shared" si="19"/>
        <v>8.5714290000000002</v>
      </c>
      <c r="AL85" s="13">
        <f t="shared" si="19"/>
        <v>8.5714290000000002</v>
      </c>
      <c r="AM85" s="13">
        <f t="shared" si="19"/>
        <v>8.5714290000000002</v>
      </c>
      <c r="AN85" s="13">
        <f t="shared" si="19"/>
        <v>8.5714290000000002</v>
      </c>
      <c r="AO85" s="13">
        <f t="shared" si="19"/>
        <v>8.5714290000000002</v>
      </c>
      <c r="AP85" s="13">
        <f t="shared" si="19"/>
        <v>8.5714290000000002</v>
      </c>
      <c r="AQ85" s="13">
        <f t="shared" si="19"/>
        <v>8.5714290000000002</v>
      </c>
      <c r="AR85" s="13">
        <f t="shared" si="19"/>
        <v>8.5714290000000002</v>
      </c>
      <c r="AS85" s="13">
        <f t="shared" si="19"/>
        <v>8.5714290000000002</v>
      </c>
      <c r="AT85" s="13">
        <f t="shared" si="19"/>
        <v>8.5714290000000002</v>
      </c>
      <c r="AU85" s="13">
        <f t="shared" si="19"/>
        <v>8.5714290000000002</v>
      </c>
      <c r="AV85" s="13">
        <f t="shared" si="19"/>
        <v>8.5714290000000002</v>
      </c>
      <c r="AW85" s="13">
        <f t="shared" si="19"/>
        <v>8.5714290000000002</v>
      </c>
      <c r="AX85" s="13">
        <f>IF(AX10&gt;40,IF(AX17&gt;15,IF(AX11&gt;0,IF(AX13&gt;1,36,39.166667),51),IF(AX25&gt;2,IF(AX12&gt;1,63,56.666667),IF(AX16&gt;50,IF(AX17&gt;0,84.571429,97.857143),IF(AX20&gt;8,IF(AX14&gt;3,96.666667,78.076923),IF(AX10&gt;55,IF(AX12&gt;1,80,IF(AX22&gt;5,70,74.285714)),61.6))))),IF(AX10&gt;25,IF(AX19&gt;1,30.888889,IF(AX13&gt;0,IF(AX19&gt;0,65.714286,54.5),37)),IF(AX20&gt;1,IF(AX12&gt;0,47.6,IF(AX14&gt;2,33.166667,13.333333)),IF(AX20&gt;0,5.714286,IF(AX10&gt;8,18.625,8.571429)))))</f>
        <v>8.5714290000000002</v>
      </c>
    </row>
    <row r="86" spans="1:50" x14ac:dyDescent="0.25">
      <c r="A86" s="1" t="s">
        <v>109</v>
      </c>
      <c r="B86" s="13">
        <f>IF(B10&gt;20,IF(B23&gt;13,IF(B11&gt;10,98.333333,95),IF(B12&gt;10,IF(B19&gt;1,73.571429,86.428571),IF(B13&gt;3,IF(B13&gt;5,42.6,37.5),IF(B14&gt;3,43.5,IF(B16&gt;1,IF(B16&gt;40,IF(B19&gt;1,IF(B11&gt;0,76.666667,70.125),59.166667),IF(B14&gt;0,IF(B17&gt;3,67.2,IF(B14&gt;2,63,IF(B12&gt;1,60,61))),IF(B18&gt;1,55,49.555556))),79.375))))),IF(B17&gt;1,IF(B11&gt;0,72.142857,31),IF(B10&gt;10,IF(B20&gt;2,20.6,44),IF(B19&gt;0,27.166667,6.555556))))</f>
        <v>6.5555560000000002</v>
      </c>
      <c r="C86" s="13">
        <f t="shared" ref="C86:AW86" si="20">IF(C10&gt;20,IF(C23&gt;13,IF(C11&gt;10,98.333333,95),IF(C12&gt;10,IF(C19&gt;1,73.571429,86.428571),IF(C13&gt;3,IF(C13&gt;5,42.6,37.5),IF(C14&gt;3,43.5,IF(C16&gt;1,IF(C16&gt;40,IF(C19&gt;1,IF(C11&gt;0,76.666667,70.125),59.166667),IF(C14&gt;0,IF(C17&gt;3,67.2,IF(C14&gt;2,63,IF(C12&gt;1,60,61))),IF(C18&gt;1,55,49.555556))),79.375))))),IF(C17&gt;1,IF(C11&gt;0,72.142857,31),IF(C10&gt;10,IF(C20&gt;2,20.6,44),IF(C19&gt;0,27.166667,6.555556))))</f>
        <v>6.5555560000000002</v>
      </c>
      <c r="D86" s="13">
        <f t="shared" si="20"/>
        <v>6.5555560000000002</v>
      </c>
      <c r="E86" s="13">
        <f t="shared" si="20"/>
        <v>6.5555560000000002</v>
      </c>
      <c r="F86" s="13">
        <f t="shared" si="20"/>
        <v>6.5555560000000002</v>
      </c>
      <c r="G86" s="13">
        <f t="shared" si="20"/>
        <v>6.5555560000000002</v>
      </c>
      <c r="H86" s="13">
        <f t="shared" si="20"/>
        <v>6.5555560000000002</v>
      </c>
      <c r="I86" s="13">
        <f t="shared" si="20"/>
        <v>6.5555560000000002</v>
      </c>
      <c r="J86" s="13">
        <f t="shared" si="20"/>
        <v>6.5555560000000002</v>
      </c>
      <c r="K86" s="13">
        <f t="shared" si="20"/>
        <v>6.5555560000000002</v>
      </c>
      <c r="L86" s="13">
        <f t="shared" si="20"/>
        <v>6.5555560000000002</v>
      </c>
      <c r="M86" s="13">
        <f t="shared" si="20"/>
        <v>6.5555560000000002</v>
      </c>
      <c r="N86" s="13">
        <f t="shared" si="20"/>
        <v>6.5555560000000002</v>
      </c>
      <c r="O86" s="13">
        <f t="shared" si="20"/>
        <v>6.5555560000000002</v>
      </c>
      <c r="P86" s="13">
        <f t="shared" si="20"/>
        <v>6.5555560000000002</v>
      </c>
      <c r="Q86" s="13">
        <f t="shared" si="20"/>
        <v>6.5555560000000002</v>
      </c>
      <c r="R86" s="13">
        <f t="shared" si="20"/>
        <v>6.5555560000000002</v>
      </c>
      <c r="S86" s="13">
        <f t="shared" si="20"/>
        <v>6.5555560000000002</v>
      </c>
      <c r="T86" s="13">
        <f t="shared" si="20"/>
        <v>6.5555560000000002</v>
      </c>
      <c r="U86" s="13">
        <f t="shared" si="20"/>
        <v>6.5555560000000002</v>
      </c>
      <c r="V86" s="13">
        <f t="shared" si="20"/>
        <v>6.5555560000000002</v>
      </c>
      <c r="W86" s="13">
        <f t="shared" si="20"/>
        <v>6.5555560000000002</v>
      </c>
      <c r="X86" s="13">
        <f t="shared" si="20"/>
        <v>6.5555560000000002</v>
      </c>
      <c r="Y86" s="13">
        <f t="shared" si="20"/>
        <v>6.5555560000000002</v>
      </c>
      <c r="Z86" s="13">
        <f t="shared" si="20"/>
        <v>6.5555560000000002</v>
      </c>
      <c r="AA86" s="13">
        <f t="shared" si="20"/>
        <v>6.5555560000000002</v>
      </c>
      <c r="AB86" s="13">
        <f t="shared" si="20"/>
        <v>6.5555560000000002</v>
      </c>
      <c r="AC86" s="13">
        <f t="shared" si="20"/>
        <v>6.5555560000000002</v>
      </c>
      <c r="AD86" s="13">
        <f t="shared" si="20"/>
        <v>6.5555560000000002</v>
      </c>
      <c r="AE86" s="13">
        <f t="shared" si="20"/>
        <v>6.5555560000000002</v>
      </c>
      <c r="AF86" s="13">
        <f t="shared" si="20"/>
        <v>6.5555560000000002</v>
      </c>
      <c r="AG86" s="13">
        <f t="shared" si="20"/>
        <v>6.5555560000000002</v>
      </c>
      <c r="AH86" s="13">
        <f t="shared" si="20"/>
        <v>6.5555560000000002</v>
      </c>
      <c r="AI86" s="13">
        <f t="shared" si="20"/>
        <v>6.5555560000000002</v>
      </c>
      <c r="AJ86" s="13">
        <f t="shared" si="20"/>
        <v>6.5555560000000002</v>
      </c>
      <c r="AK86" s="13">
        <f t="shared" si="20"/>
        <v>6.5555560000000002</v>
      </c>
      <c r="AL86" s="13">
        <f t="shared" si="20"/>
        <v>6.5555560000000002</v>
      </c>
      <c r="AM86" s="13">
        <f t="shared" si="20"/>
        <v>6.5555560000000002</v>
      </c>
      <c r="AN86" s="13">
        <f t="shared" si="20"/>
        <v>6.5555560000000002</v>
      </c>
      <c r="AO86" s="13">
        <f t="shared" si="20"/>
        <v>6.5555560000000002</v>
      </c>
      <c r="AP86" s="13">
        <f t="shared" si="20"/>
        <v>6.5555560000000002</v>
      </c>
      <c r="AQ86" s="13">
        <f t="shared" si="20"/>
        <v>6.5555560000000002</v>
      </c>
      <c r="AR86" s="13">
        <f t="shared" si="20"/>
        <v>6.5555560000000002</v>
      </c>
      <c r="AS86" s="13">
        <f t="shared" si="20"/>
        <v>6.5555560000000002</v>
      </c>
      <c r="AT86" s="13">
        <f t="shared" si="20"/>
        <v>6.5555560000000002</v>
      </c>
      <c r="AU86" s="13">
        <f t="shared" si="20"/>
        <v>6.5555560000000002</v>
      </c>
      <c r="AV86" s="13">
        <f t="shared" si="20"/>
        <v>6.5555560000000002</v>
      </c>
      <c r="AW86" s="13">
        <f t="shared" si="20"/>
        <v>6.5555560000000002</v>
      </c>
      <c r="AX86" s="13">
        <f>IF(AX10&gt;20,IF(AX23&gt;13,IF(AX11&gt;10,98.333333,95),IF(AX12&gt;10,IF(AX19&gt;1,73.571429,86.428571),IF(AX13&gt;3,IF(AX13&gt;5,42.6,37.5),IF(AX14&gt;3,43.5,IF(AX16&gt;1,IF(AX16&gt;40,IF(AX19&gt;1,IF(AX11&gt;0,76.666667,70.125),59.166667),IF(AX14&gt;0,IF(AX17&gt;3,67.2,IF(AX14&gt;2,63,IF(AX12&gt;1,60,61))),IF(AX18&gt;1,55,49.555556))),79.375))))),IF(AX17&gt;1,IF(AX11&gt;0,72.142857,31),IF(AX10&gt;10,IF(AX20&gt;2,20.6,44),IF(AX19&gt;0,27.166667,6.555556))))</f>
        <v>6.5555560000000002</v>
      </c>
    </row>
    <row r="87" spans="1:50" x14ac:dyDescent="0.25">
      <c r="A87" s="1" t="s">
        <v>110</v>
      </c>
      <c r="B87" s="13">
        <f>IF(B10&gt;40,IF(B17&gt;15,IF(B16&gt;1,43.333333,44),IF(B10&gt;65,IF(B19&gt;4,IF(B11&gt;1,IF(B11&gt;5,96,92),100),IF(B11&gt;5,65.125,IF(B11&gt;0,96,75))),IF(B13&gt;0,IF(B23&gt;8,85,IF(B12&gt;1,IF(B16&gt;15,63,61.6),80)),IF(B11&gt;20,70.428571,IF(B12&gt;0,50.333333,56.2))))),IF(B11&gt;7,IF(B21&gt;3,IF(B13&gt;1,47.142857,26.8),51),IF(B23&gt;10,39.166667,IF(B20&gt;1,IF(B21&gt;2,12.666667,3),IF(B10&gt;10,11.875,IF(B12&gt;0,22,34))))))</f>
        <v>34</v>
      </c>
      <c r="C87" s="13">
        <f t="shared" ref="C87:AW87" si="21">IF(C10&gt;40,IF(C17&gt;15,IF(C16&gt;1,43.333333,44),IF(C10&gt;65,IF(C19&gt;4,IF(C11&gt;1,IF(C11&gt;5,96,92),100),IF(C11&gt;5,65.125,IF(C11&gt;0,96,75))),IF(C13&gt;0,IF(C23&gt;8,85,IF(C12&gt;1,IF(C16&gt;15,63,61.6),80)),IF(C11&gt;20,70.428571,IF(C12&gt;0,50.333333,56.2))))),IF(C11&gt;7,IF(C21&gt;3,IF(C13&gt;1,47.142857,26.8),51),IF(C23&gt;10,39.166667,IF(C20&gt;1,IF(C21&gt;2,12.666667,3),IF(C10&gt;10,11.875,IF(C12&gt;0,22,34))))))</f>
        <v>34</v>
      </c>
      <c r="D87" s="13">
        <f t="shared" si="21"/>
        <v>34</v>
      </c>
      <c r="E87" s="13">
        <f t="shared" si="21"/>
        <v>34</v>
      </c>
      <c r="F87" s="13">
        <f t="shared" si="21"/>
        <v>34</v>
      </c>
      <c r="G87" s="13">
        <f t="shared" si="21"/>
        <v>34</v>
      </c>
      <c r="H87" s="13">
        <f t="shared" si="21"/>
        <v>34</v>
      </c>
      <c r="I87" s="13">
        <f t="shared" si="21"/>
        <v>34</v>
      </c>
      <c r="J87" s="13">
        <f t="shared" si="21"/>
        <v>34</v>
      </c>
      <c r="K87" s="13">
        <f t="shared" si="21"/>
        <v>34</v>
      </c>
      <c r="L87" s="13">
        <f t="shared" si="21"/>
        <v>34</v>
      </c>
      <c r="M87" s="13">
        <f t="shared" si="21"/>
        <v>34</v>
      </c>
      <c r="N87" s="13">
        <f t="shared" si="21"/>
        <v>34</v>
      </c>
      <c r="O87" s="13">
        <f t="shared" si="21"/>
        <v>34</v>
      </c>
      <c r="P87" s="13">
        <f t="shared" si="21"/>
        <v>34</v>
      </c>
      <c r="Q87" s="13">
        <f t="shared" si="21"/>
        <v>34</v>
      </c>
      <c r="R87" s="13">
        <f t="shared" si="21"/>
        <v>34</v>
      </c>
      <c r="S87" s="13">
        <f t="shared" si="21"/>
        <v>34</v>
      </c>
      <c r="T87" s="13">
        <f t="shared" si="21"/>
        <v>34</v>
      </c>
      <c r="U87" s="13">
        <f t="shared" si="21"/>
        <v>34</v>
      </c>
      <c r="V87" s="13">
        <f t="shared" si="21"/>
        <v>34</v>
      </c>
      <c r="W87" s="13">
        <f t="shared" si="21"/>
        <v>34</v>
      </c>
      <c r="X87" s="13">
        <f t="shared" si="21"/>
        <v>34</v>
      </c>
      <c r="Y87" s="13">
        <f t="shared" si="21"/>
        <v>34</v>
      </c>
      <c r="Z87" s="13">
        <f t="shared" si="21"/>
        <v>34</v>
      </c>
      <c r="AA87" s="13">
        <f t="shared" si="21"/>
        <v>34</v>
      </c>
      <c r="AB87" s="13">
        <f t="shared" si="21"/>
        <v>34</v>
      </c>
      <c r="AC87" s="13">
        <f t="shared" si="21"/>
        <v>34</v>
      </c>
      <c r="AD87" s="13">
        <f t="shared" si="21"/>
        <v>34</v>
      </c>
      <c r="AE87" s="13">
        <f t="shared" si="21"/>
        <v>34</v>
      </c>
      <c r="AF87" s="13">
        <f t="shared" si="21"/>
        <v>34</v>
      </c>
      <c r="AG87" s="13">
        <f t="shared" si="21"/>
        <v>34</v>
      </c>
      <c r="AH87" s="13">
        <f t="shared" si="21"/>
        <v>34</v>
      </c>
      <c r="AI87" s="13">
        <f t="shared" si="21"/>
        <v>34</v>
      </c>
      <c r="AJ87" s="13">
        <f t="shared" si="21"/>
        <v>34</v>
      </c>
      <c r="AK87" s="13">
        <f t="shared" si="21"/>
        <v>34</v>
      </c>
      <c r="AL87" s="13">
        <f t="shared" si="21"/>
        <v>34</v>
      </c>
      <c r="AM87" s="13">
        <f t="shared" si="21"/>
        <v>34</v>
      </c>
      <c r="AN87" s="13">
        <f t="shared" si="21"/>
        <v>34</v>
      </c>
      <c r="AO87" s="13">
        <f t="shared" si="21"/>
        <v>34</v>
      </c>
      <c r="AP87" s="13">
        <f t="shared" si="21"/>
        <v>34</v>
      </c>
      <c r="AQ87" s="13">
        <f t="shared" si="21"/>
        <v>34</v>
      </c>
      <c r="AR87" s="13">
        <f t="shared" si="21"/>
        <v>34</v>
      </c>
      <c r="AS87" s="13">
        <f t="shared" si="21"/>
        <v>34</v>
      </c>
      <c r="AT87" s="13">
        <f t="shared" si="21"/>
        <v>34</v>
      </c>
      <c r="AU87" s="13">
        <f t="shared" si="21"/>
        <v>34</v>
      </c>
      <c r="AV87" s="13">
        <f t="shared" si="21"/>
        <v>34</v>
      </c>
      <c r="AW87" s="13">
        <f t="shared" si="21"/>
        <v>34</v>
      </c>
      <c r="AX87" s="13">
        <f>IF(AX10&gt;40,IF(AX17&gt;15,IF(AX16&gt;1,43.333333,44),IF(AX10&gt;65,IF(AX19&gt;4,IF(AX11&gt;1,IF(AX11&gt;5,96,92),100),IF(AX11&gt;5,65.125,IF(AX11&gt;0,96,75))),IF(AX13&gt;0,IF(AX23&gt;8,85,IF(AX12&gt;1,IF(AX16&gt;15,63,61.6),80)),IF(AX11&gt;20,70.428571,IF(AX12&gt;0,50.333333,56.2))))),IF(AX11&gt;7,IF(AX21&gt;3,IF(AX13&gt;1,47.142857,26.8),51),IF(AX23&gt;10,39.166667,IF(AX20&gt;1,IF(AX21&gt;2,12.666667,3),IF(AX10&gt;10,11.875,IF(AX12&gt;0,22,34))))))</f>
        <v>34</v>
      </c>
    </row>
    <row r="88" spans="1:50" x14ac:dyDescent="0.25">
      <c r="A88" s="1" t="s">
        <v>111</v>
      </c>
      <c r="B88" s="13">
        <f>IF(B10&gt;60,IF(B14&gt;0,IF(B25&gt;1,74.375,IF(B10&gt;75,IF(B13&gt;1,IF(B11&gt;5,100,99),94.25),85)),IF(B16&gt;5,IF(B16&gt;50,81.25,74.5),49.375)),IF(B10&gt;15,IF(B11&gt;30,27.166667,IF(B10&gt;40,IF(B11&gt;5,IF(B23&gt;2,IF(B11&gt;10,60,69.6),72.625),IF(B11&gt;1,48.333333,60)),IF(B22&gt;5,IF(B18&gt;3,13,39.666667),IF(B10&gt;25,IF(B18&gt;0,36.6,54.2),IF(B12&gt;0,62,73.333333))))),IF(B19&gt;0,IF(B13&gt;0,19.666667,43),IF(B10&gt;4,15.8,2.666667))))</f>
        <v>2.6666669999999999</v>
      </c>
      <c r="C88" s="13">
        <f t="shared" ref="C88:AW88" si="22">IF(C10&gt;60,IF(C14&gt;0,IF(C25&gt;1,74.375,IF(C10&gt;75,IF(C13&gt;1,IF(C11&gt;5,100,99),94.25),85)),IF(C16&gt;5,IF(C16&gt;50,81.25,74.5),49.375)),IF(C10&gt;15,IF(C11&gt;30,27.166667,IF(C10&gt;40,IF(C11&gt;5,IF(C23&gt;2,IF(C11&gt;10,60,69.6),72.625),IF(C11&gt;1,48.333333,60)),IF(C22&gt;5,IF(C18&gt;3,13,39.666667),IF(C10&gt;25,IF(C18&gt;0,36.6,54.2),IF(C12&gt;0,62,73.333333))))),IF(C19&gt;0,IF(C13&gt;0,19.666667,43),IF(C10&gt;4,15.8,2.666667))))</f>
        <v>2.6666669999999999</v>
      </c>
      <c r="D88" s="13">
        <f t="shared" si="22"/>
        <v>2.6666669999999999</v>
      </c>
      <c r="E88" s="13">
        <f t="shared" si="22"/>
        <v>2.6666669999999999</v>
      </c>
      <c r="F88" s="13">
        <f t="shared" si="22"/>
        <v>2.6666669999999999</v>
      </c>
      <c r="G88" s="13">
        <f t="shared" si="22"/>
        <v>2.6666669999999999</v>
      </c>
      <c r="H88" s="13">
        <f t="shared" si="22"/>
        <v>2.6666669999999999</v>
      </c>
      <c r="I88" s="13">
        <f t="shared" si="22"/>
        <v>2.6666669999999999</v>
      </c>
      <c r="J88" s="13">
        <f t="shared" si="22"/>
        <v>2.6666669999999999</v>
      </c>
      <c r="K88" s="13">
        <f t="shared" si="22"/>
        <v>2.6666669999999999</v>
      </c>
      <c r="L88" s="13">
        <f t="shared" si="22"/>
        <v>2.6666669999999999</v>
      </c>
      <c r="M88" s="13">
        <f t="shared" si="22"/>
        <v>2.6666669999999999</v>
      </c>
      <c r="N88" s="13">
        <f t="shared" si="22"/>
        <v>2.6666669999999999</v>
      </c>
      <c r="O88" s="13">
        <f t="shared" si="22"/>
        <v>2.6666669999999999</v>
      </c>
      <c r="P88" s="13">
        <f t="shared" si="22"/>
        <v>2.6666669999999999</v>
      </c>
      <c r="Q88" s="13">
        <f t="shared" si="22"/>
        <v>2.6666669999999999</v>
      </c>
      <c r="R88" s="13">
        <f t="shared" si="22"/>
        <v>2.6666669999999999</v>
      </c>
      <c r="S88" s="13">
        <f t="shared" si="22"/>
        <v>2.6666669999999999</v>
      </c>
      <c r="T88" s="13">
        <f t="shared" si="22"/>
        <v>2.6666669999999999</v>
      </c>
      <c r="U88" s="13">
        <f t="shared" si="22"/>
        <v>2.6666669999999999</v>
      </c>
      <c r="V88" s="13">
        <f t="shared" si="22"/>
        <v>2.6666669999999999</v>
      </c>
      <c r="W88" s="13">
        <f t="shared" si="22"/>
        <v>2.6666669999999999</v>
      </c>
      <c r="X88" s="13">
        <f t="shared" si="22"/>
        <v>2.6666669999999999</v>
      </c>
      <c r="Y88" s="13">
        <f t="shared" si="22"/>
        <v>2.6666669999999999</v>
      </c>
      <c r="Z88" s="13">
        <f t="shared" si="22"/>
        <v>2.6666669999999999</v>
      </c>
      <c r="AA88" s="13">
        <f t="shared" si="22"/>
        <v>2.6666669999999999</v>
      </c>
      <c r="AB88" s="13">
        <f t="shared" si="22"/>
        <v>2.6666669999999999</v>
      </c>
      <c r="AC88" s="13">
        <f t="shared" si="22"/>
        <v>2.6666669999999999</v>
      </c>
      <c r="AD88" s="13">
        <f t="shared" si="22"/>
        <v>2.6666669999999999</v>
      </c>
      <c r="AE88" s="13">
        <f t="shared" si="22"/>
        <v>2.6666669999999999</v>
      </c>
      <c r="AF88" s="13">
        <f t="shared" si="22"/>
        <v>2.6666669999999999</v>
      </c>
      <c r="AG88" s="13">
        <f t="shared" si="22"/>
        <v>2.6666669999999999</v>
      </c>
      <c r="AH88" s="13">
        <f t="shared" si="22"/>
        <v>2.6666669999999999</v>
      </c>
      <c r="AI88" s="13">
        <f t="shared" si="22"/>
        <v>2.6666669999999999</v>
      </c>
      <c r="AJ88" s="13">
        <f t="shared" si="22"/>
        <v>2.6666669999999999</v>
      </c>
      <c r="AK88" s="13">
        <f t="shared" si="22"/>
        <v>2.6666669999999999</v>
      </c>
      <c r="AL88" s="13">
        <f t="shared" si="22"/>
        <v>2.6666669999999999</v>
      </c>
      <c r="AM88" s="13">
        <f t="shared" si="22"/>
        <v>2.6666669999999999</v>
      </c>
      <c r="AN88" s="13">
        <f t="shared" si="22"/>
        <v>2.6666669999999999</v>
      </c>
      <c r="AO88" s="13">
        <f t="shared" si="22"/>
        <v>2.6666669999999999</v>
      </c>
      <c r="AP88" s="13">
        <f t="shared" si="22"/>
        <v>2.6666669999999999</v>
      </c>
      <c r="AQ88" s="13">
        <f t="shared" si="22"/>
        <v>2.6666669999999999</v>
      </c>
      <c r="AR88" s="13">
        <f t="shared" si="22"/>
        <v>2.6666669999999999</v>
      </c>
      <c r="AS88" s="13">
        <f t="shared" si="22"/>
        <v>2.6666669999999999</v>
      </c>
      <c r="AT88" s="13">
        <f t="shared" si="22"/>
        <v>2.6666669999999999</v>
      </c>
      <c r="AU88" s="13">
        <f t="shared" si="22"/>
        <v>2.6666669999999999</v>
      </c>
      <c r="AV88" s="13">
        <f t="shared" si="22"/>
        <v>2.6666669999999999</v>
      </c>
      <c r="AW88" s="13">
        <f t="shared" si="22"/>
        <v>2.6666669999999999</v>
      </c>
      <c r="AX88" s="13">
        <f>IF(AX10&gt;60,IF(AX14&gt;0,IF(AX25&gt;1,74.375,IF(AX10&gt;75,IF(AX13&gt;1,IF(AX11&gt;5,100,99),94.25),85)),IF(AX16&gt;5,IF(AX16&gt;50,81.25,74.5),49.375)),IF(AX10&gt;15,IF(AX11&gt;30,27.166667,IF(AX10&gt;40,IF(AX11&gt;5,IF(AX23&gt;2,IF(AX11&gt;10,60,69.6),72.625),IF(AX11&gt;1,48.333333,60)),IF(AX22&gt;5,IF(AX18&gt;3,13,39.666667),IF(AX10&gt;25,IF(AX18&gt;0,36.6,54.2),IF(AX12&gt;0,62,73.333333))))),IF(AX19&gt;0,IF(AX13&gt;0,19.666667,43),IF(AX10&gt;4,15.8,2.666667))))</f>
        <v>2.6666669999999999</v>
      </c>
    </row>
    <row r="89" spans="1:50" x14ac:dyDescent="0.25">
      <c r="A89" s="1" t="s">
        <v>112</v>
      </c>
      <c r="B89" s="13">
        <f>IF(B10&gt;35,IF(B17&gt;55,38.166667,IF(B10&gt;65,IF(B22&gt;3,IF(B20&gt;5,64.8,IF(B22&gt;5,IF(B21&gt;3,98,91.5),81.111111)),IF(B17&gt;20,60,63.333333)),IF(B19&gt;3,IF(B25&gt;2,35,60.833333),IF(B23&gt;3,IF(B12&gt;1,IF(B13&gt;1,66.666667,71.166667),86.2),IF(B13&gt;0,62.857143,51))))),IF(B16&gt;4,IF(B14&gt;1,58.8,IF(B20&gt;1,IF(B12&gt;0,48.333333,IF(B23&gt;5,26,39)),21.714286)),IF(B10&gt;3,IF(B25&gt;0,IF(B21&gt;2,11,7.4),15.8),1.625)))</f>
        <v>1.625</v>
      </c>
      <c r="C89" s="13">
        <f t="shared" ref="C89:AW89" si="23">IF(C10&gt;35,IF(C17&gt;55,38.166667,IF(C10&gt;65,IF(C22&gt;3,IF(C20&gt;5,64.8,IF(C22&gt;5,IF(C21&gt;3,98,91.5),81.111111)),IF(C17&gt;20,60,63.333333)),IF(C19&gt;3,IF(C25&gt;2,35,60.833333),IF(C23&gt;3,IF(C12&gt;1,IF(C13&gt;1,66.666667,71.166667),86.2),IF(C13&gt;0,62.857143,51))))),IF(C16&gt;4,IF(C14&gt;1,58.8,IF(C20&gt;1,IF(C12&gt;0,48.333333,IF(C23&gt;5,26,39)),21.714286)),IF(C10&gt;3,IF(C25&gt;0,IF(C21&gt;2,11,7.4),15.8),1.625)))</f>
        <v>1.625</v>
      </c>
      <c r="D89" s="13">
        <f t="shared" si="23"/>
        <v>1.625</v>
      </c>
      <c r="E89" s="13">
        <f t="shared" si="23"/>
        <v>1.625</v>
      </c>
      <c r="F89" s="13">
        <f t="shared" si="23"/>
        <v>1.625</v>
      </c>
      <c r="G89" s="13">
        <f t="shared" si="23"/>
        <v>1.625</v>
      </c>
      <c r="H89" s="13">
        <f t="shared" si="23"/>
        <v>1.625</v>
      </c>
      <c r="I89" s="13">
        <f t="shared" si="23"/>
        <v>1.625</v>
      </c>
      <c r="J89" s="13">
        <f t="shared" si="23"/>
        <v>1.625</v>
      </c>
      <c r="K89" s="13">
        <f t="shared" si="23"/>
        <v>1.625</v>
      </c>
      <c r="L89" s="13">
        <f t="shared" si="23"/>
        <v>1.625</v>
      </c>
      <c r="M89" s="13">
        <f t="shared" si="23"/>
        <v>1.625</v>
      </c>
      <c r="N89" s="13">
        <f t="shared" si="23"/>
        <v>1.625</v>
      </c>
      <c r="O89" s="13">
        <f t="shared" si="23"/>
        <v>1.625</v>
      </c>
      <c r="P89" s="13">
        <f t="shared" si="23"/>
        <v>1.625</v>
      </c>
      <c r="Q89" s="13">
        <f t="shared" si="23"/>
        <v>1.625</v>
      </c>
      <c r="R89" s="13">
        <f t="shared" si="23"/>
        <v>1.625</v>
      </c>
      <c r="S89" s="13">
        <f t="shared" si="23"/>
        <v>1.625</v>
      </c>
      <c r="T89" s="13">
        <f t="shared" si="23"/>
        <v>1.625</v>
      </c>
      <c r="U89" s="13">
        <f t="shared" si="23"/>
        <v>1.625</v>
      </c>
      <c r="V89" s="13">
        <f t="shared" si="23"/>
        <v>1.625</v>
      </c>
      <c r="W89" s="13">
        <f t="shared" si="23"/>
        <v>1.625</v>
      </c>
      <c r="X89" s="13">
        <f t="shared" si="23"/>
        <v>1.625</v>
      </c>
      <c r="Y89" s="13">
        <f t="shared" si="23"/>
        <v>1.625</v>
      </c>
      <c r="Z89" s="13">
        <f t="shared" si="23"/>
        <v>1.625</v>
      </c>
      <c r="AA89" s="13">
        <f t="shared" si="23"/>
        <v>1.625</v>
      </c>
      <c r="AB89" s="13">
        <f t="shared" si="23"/>
        <v>1.625</v>
      </c>
      <c r="AC89" s="13">
        <f t="shared" si="23"/>
        <v>1.625</v>
      </c>
      <c r="AD89" s="13">
        <f t="shared" si="23"/>
        <v>1.625</v>
      </c>
      <c r="AE89" s="13">
        <f t="shared" si="23"/>
        <v>1.625</v>
      </c>
      <c r="AF89" s="13">
        <f t="shared" si="23"/>
        <v>1.625</v>
      </c>
      <c r="AG89" s="13">
        <f t="shared" si="23"/>
        <v>1.625</v>
      </c>
      <c r="AH89" s="13">
        <f t="shared" si="23"/>
        <v>1.625</v>
      </c>
      <c r="AI89" s="13">
        <f t="shared" si="23"/>
        <v>1.625</v>
      </c>
      <c r="AJ89" s="13">
        <f t="shared" si="23"/>
        <v>1.625</v>
      </c>
      <c r="AK89" s="13">
        <f t="shared" si="23"/>
        <v>1.625</v>
      </c>
      <c r="AL89" s="13">
        <f t="shared" si="23"/>
        <v>1.625</v>
      </c>
      <c r="AM89" s="13">
        <f t="shared" si="23"/>
        <v>1.625</v>
      </c>
      <c r="AN89" s="13">
        <f t="shared" si="23"/>
        <v>1.625</v>
      </c>
      <c r="AO89" s="13">
        <f t="shared" si="23"/>
        <v>1.625</v>
      </c>
      <c r="AP89" s="13">
        <f t="shared" si="23"/>
        <v>1.625</v>
      </c>
      <c r="AQ89" s="13">
        <f t="shared" si="23"/>
        <v>1.625</v>
      </c>
      <c r="AR89" s="13">
        <f t="shared" si="23"/>
        <v>1.625</v>
      </c>
      <c r="AS89" s="13">
        <f t="shared" si="23"/>
        <v>1.625</v>
      </c>
      <c r="AT89" s="13">
        <f t="shared" si="23"/>
        <v>1.625</v>
      </c>
      <c r="AU89" s="13">
        <f t="shared" si="23"/>
        <v>1.625</v>
      </c>
      <c r="AV89" s="13">
        <f t="shared" si="23"/>
        <v>1.625</v>
      </c>
      <c r="AW89" s="13">
        <f t="shared" si="23"/>
        <v>1.625</v>
      </c>
      <c r="AX89" s="13">
        <f>IF(AX10&gt;35,IF(AX17&gt;55,38.166667,IF(AX10&gt;65,IF(AX22&gt;3,IF(AX20&gt;5,64.8,IF(AX22&gt;5,IF(AX21&gt;3,98,91.5),81.111111)),IF(AX17&gt;20,60,63.333333)),IF(AX19&gt;3,IF(AX25&gt;2,35,60.833333),IF(AX23&gt;3,IF(AX12&gt;1,IF(AX13&gt;1,66.666667,71.166667),86.2),IF(AX13&gt;0,62.857143,51))))),IF(AX16&gt;4,IF(AX14&gt;1,58.8,IF(AX20&gt;1,IF(AX12&gt;0,48.333333,IF(AX23&gt;5,26,39)),21.714286)),IF(AX10&gt;3,IF(AX25&gt;0,IF(AX21&gt;2,11,7.4),15.8),1.625)))</f>
        <v>1.625</v>
      </c>
    </row>
    <row r="90" spans="1:50" x14ac:dyDescent="0.25">
      <c r="A90" s="1" t="s">
        <v>113</v>
      </c>
      <c r="B90" s="13">
        <f>IF(B10&gt;35,IF(B23&gt;8,IF(B12&gt;0,IF(B13&gt;3,85,81.666667),97.857143),IF(B10&gt;80,IF(B19&gt;5,77.857143,91.428571),IF(B16&gt;40,IF(B10&gt;65,87,67.142857),IF(B13&gt;2,74.285714,IF(B10&gt;45,IF(B25&gt;1,IF(B21&gt;3,50,56.875),42),69))))),IF(B10&gt;25,IF(B11&gt;20,31,53.555556),IF(B17&gt;0,IF(B22&gt;6,IF(B11&gt;3,11,13.666667),IF(B16&gt;6,14.75,IF(B22&gt;2,44.75,22.5))),IF(B21&gt;1,17.142857,2.5))))</f>
        <v>2.5</v>
      </c>
      <c r="C90" s="13">
        <f t="shared" ref="C90:AW90" si="24">IF(C10&gt;35,IF(C23&gt;8,IF(C12&gt;0,IF(C13&gt;3,85,81.666667),97.857143),IF(C10&gt;80,IF(C19&gt;5,77.857143,91.428571),IF(C16&gt;40,IF(C10&gt;65,87,67.142857),IF(C13&gt;2,74.285714,IF(C10&gt;45,IF(C25&gt;1,IF(C21&gt;3,50,56.875),42),69))))),IF(C10&gt;25,IF(C11&gt;20,31,53.555556),IF(C17&gt;0,IF(C22&gt;6,IF(C11&gt;3,11,13.666667),IF(C16&gt;6,14.75,IF(C22&gt;2,44.75,22.5))),IF(C21&gt;1,17.142857,2.5))))</f>
        <v>2.5</v>
      </c>
      <c r="D90" s="13">
        <f t="shared" si="24"/>
        <v>2.5</v>
      </c>
      <c r="E90" s="13">
        <f t="shared" si="24"/>
        <v>2.5</v>
      </c>
      <c r="F90" s="13">
        <f t="shared" si="24"/>
        <v>2.5</v>
      </c>
      <c r="G90" s="13">
        <f t="shared" si="24"/>
        <v>2.5</v>
      </c>
      <c r="H90" s="13">
        <f t="shared" si="24"/>
        <v>2.5</v>
      </c>
      <c r="I90" s="13">
        <f t="shared" si="24"/>
        <v>2.5</v>
      </c>
      <c r="J90" s="13">
        <f t="shared" si="24"/>
        <v>2.5</v>
      </c>
      <c r="K90" s="13">
        <f t="shared" si="24"/>
        <v>2.5</v>
      </c>
      <c r="L90" s="13">
        <f t="shared" si="24"/>
        <v>2.5</v>
      </c>
      <c r="M90" s="13">
        <f t="shared" si="24"/>
        <v>2.5</v>
      </c>
      <c r="N90" s="13">
        <f t="shared" si="24"/>
        <v>2.5</v>
      </c>
      <c r="O90" s="13">
        <f t="shared" si="24"/>
        <v>2.5</v>
      </c>
      <c r="P90" s="13">
        <f t="shared" si="24"/>
        <v>2.5</v>
      </c>
      <c r="Q90" s="13">
        <f t="shared" si="24"/>
        <v>2.5</v>
      </c>
      <c r="R90" s="13">
        <f t="shared" si="24"/>
        <v>2.5</v>
      </c>
      <c r="S90" s="13">
        <f t="shared" si="24"/>
        <v>2.5</v>
      </c>
      <c r="T90" s="13">
        <f t="shared" si="24"/>
        <v>2.5</v>
      </c>
      <c r="U90" s="13">
        <f t="shared" si="24"/>
        <v>2.5</v>
      </c>
      <c r="V90" s="13">
        <f t="shared" si="24"/>
        <v>2.5</v>
      </c>
      <c r="W90" s="13">
        <f t="shared" si="24"/>
        <v>2.5</v>
      </c>
      <c r="X90" s="13">
        <f t="shared" si="24"/>
        <v>2.5</v>
      </c>
      <c r="Y90" s="13">
        <f t="shared" si="24"/>
        <v>2.5</v>
      </c>
      <c r="Z90" s="13">
        <f t="shared" si="24"/>
        <v>2.5</v>
      </c>
      <c r="AA90" s="13">
        <f t="shared" si="24"/>
        <v>2.5</v>
      </c>
      <c r="AB90" s="13">
        <f t="shared" si="24"/>
        <v>2.5</v>
      </c>
      <c r="AC90" s="13">
        <f t="shared" si="24"/>
        <v>2.5</v>
      </c>
      <c r="AD90" s="13">
        <f t="shared" si="24"/>
        <v>2.5</v>
      </c>
      <c r="AE90" s="13">
        <f t="shared" si="24"/>
        <v>2.5</v>
      </c>
      <c r="AF90" s="13">
        <f t="shared" si="24"/>
        <v>2.5</v>
      </c>
      <c r="AG90" s="13">
        <f t="shared" si="24"/>
        <v>2.5</v>
      </c>
      <c r="AH90" s="13">
        <f t="shared" si="24"/>
        <v>2.5</v>
      </c>
      <c r="AI90" s="13">
        <f t="shared" si="24"/>
        <v>2.5</v>
      </c>
      <c r="AJ90" s="13">
        <f t="shared" si="24"/>
        <v>2.5</v>
      </c>
      <c r="AK90" s="13">
        <f t="shared" si="24"/>
        <v>2.5</v>
      </c>
      <c r="AL90" s="13">
        <f t="shared" si="24"/>
        <v>2.5</v>
      </c>
      <c r="AM90" s="13">
        <f t="shared" si="24"/>
        <v>2.5</v>
      </c>
      <c r="AN90" s="13">
        <f t="shared" si="24"/>
        <v>2.5</v>
      </c>
      <c r="AO90" s="13">
        <f t="shared" si="24"/>
        <v>2.5</v>
      </c>
      <c r="AP90" s="13">
        <f t="shared" si="24"/>
        <v>2.5</v>
      </c>
      <c r="AQ90" s="13">
        <f t="shared" si="24"/>
        <v>2.5</v>
      </c>
      <c r="AR90" s="13">
        <f t="shared" si="24"/>
        <v>2.5</v>
      </c>
      <c r="AS90" s="13">
        <f t="shared" si="24"/>
        <v>2.5</v>
      </c>
      <c r="AT90" s="13">
        <f t="shared" si="24"/>
        <v>2.5</v>
      </c>
      <c r="AU90" s="13">
        <f t="shared" si="24"/>
        <v>2.5</v>
      </c>
      <c r="AV90" s="13">
        <f t="shared" si="24"/>
        <v>2.5</v>
      </c>
      <c r="AW90" s="13">
        <f t="shared" si="24"/>
        <v>2.5</v>
      </c>
      <c r="AX90" s="13">
        <f>IF(AX10&gt;35,IF(AX23&gt;8,IF(AX12&gt;0,IF(AX13&gt;3,85,81.666667),97.857143),IF(AX10&gt;80,IF(AX19&gt;5,77.857143,91.428571),IF(AX16&gt;40,IF(AX10&gt;65,87,67.142857),IF(AX13&gt;2,74.285714,IF(AX10&gt;45,IF(AX25&gt;1,IF(AX21&gt;3,50,56.875),42),69))))),IF(AX10&gt;25,IF(AX11&gt;20,31,53.555556),IF(AX17&gt;0,IF(AX22&gt;6,IF(AX11&gt;3,11,13.666667),IF(AX16&gt;6,14.75,IF(AX22&gt;2,44.75,22.5))),IF(AX21&gt;1,17.142857,2.5))))</f>
        <v>2.5</v>
      </c>
    </row>
    <row r="91" spans="1:50" x14ac:dyDescent="0.25">
      <c r="A91" s="1" t="s">
        <v>114</v>
      </c>
      <c r="B91" s="13">
        <f>IF(B10&gt;30,IF(B16&gt;50,IF(B21&gt;3,81.555556,91.25),IF(B21&gt;8,IF(B14&gt;1,IF(B17&gt;5,76.428571,IF(B13&gt;3,88.125,83.5)),62.5),IF(B23&gt;5,IF(B21&gt;5,IF(B19&gt;1,63,78),54.888889),IF(B10&gt;50,IF(B11&gt;0,IF(B17&gt;3,58.333333,70.833333),51.375),32.142857)))),IF(B13&gt;2,50,IF(B16&gt;7,38.125,IF(B25&gt;4,5.5,IF(B10&gt;9,IF(B22&gt;3,IF(B11&gt;0,15.555556,9.2),28.857143),43.333333)))))</f>
        <v>43.333333000000003</v>
      </c>
      <c r="C91" s="13">
        <f t="shared" ref="C91:AW91" si="25">IF(C10&gt;30,IF(C16&gt;50,IF(C21&gt;3,81.555556,91.25),IF(C21&gt;8,IF(C14&gt;1,IF(C17&gt;5,76.428571,IF(C13&gt;3,88.125,83.5)),62.5),IF(C23&gt;5,IF(C21&gt;5,IF(C19&gt;1,63,78),54.888889),IF(C10&gt;50,IF(C11&gt;0,IF(C17&gt;3,58.333333,70.833333),51.375),32.142857)))),IF(C13&gt;2,50,IF(C16&gt;7,38.125,IF(C25&gt;4,5.5,IF(C10&gt;9,IF(C22&gt;3,IF(C11&gt;0,15.555556,9.2),28.857143),43.333333)))))</f>
        <v>43.333333000000003</v>
      </c>
      <c r="D91" s="13">
        <f t="shared" si="25"/>
        <v>43.333333000000003</v>
      </c>
      <c r="E91" s="13">
        <f t="shared" si="25"/>
        <v>43.333333000000003</v>
      </c>
      <c r="F91" s="13">
        <f t="shared" si="25"/>
        <v>43.333333000000003</v>
      </c>
      <c r="G91" s="13">
        <f t="shared" si="25"/>
        <v>43.333333000000003</v>
      </c>
      <c r="H91" s="13">
        <f t="shared" si="25"/>
        <v>43.333333000000003</v>
      </c>
      <c r="I91" s="13">
        <f t="shared" si="25"/>
        <v>43.333333000000003</v>
      </c>
      <c r="J91" s="13">
        <f t="shared" si="25"/>
        <v>43.333333000000003</v>
      </c>
      <c r="K91" s="13">
        <f t="shared" si="25"/>
        <v>43.333333000000003</v>
      </c>
      <c r="L91" s="13">
        <f t="shared" si="25"/>
        <v>43.333333000000003</v>
      </c>
      <c r="M91" s="13">
        <f t="shared" si="25"/>
        <v>43.333333000000003</v>
      </c>
      <c r="N91" s="13">
        <f t="shared" si="25"/>
        <v>43.333333000000003</v>
      </c>
      <c r="O91" s="13">
        <f t="shared" si="25"/>
        <v>43.333333000000003</v>
      </c>
      <c r="P91" s="13">
        <f t="shared" si="25"/>
        <v>43.333333000000003</v>
      </c>
      <c r="Q91" s="13">
        <f t="shared" si="25"/>
        <v>43.333333000000003</v>
      </c>
      <c r="R91" s="13">
        <f t="shared" si="25"/>
        <v>43.333333000000003</v>
      </c>
      <c r="S91" s="13">
        <f t="shared" si="25"/>
        <v>43.333333000000003</v>
      </c>
      <c r="T91" s="13">
        <f t="shared" si="25"/>
        <v>43.333333000000003</v>
      </c>
      <c r="U91" s="13">
        <f t="shared" si="25"/>
        <v>43.333333000000003</v>
      </c>
      <c r="V91" s="13">
        <f t="shared" si="25"/>
        <v>43.333333000000003</v>
      </c>
      <c r="W91" s="13">
        <f t="shared" si="25"/>
        <v>43.333333000000003</v>
      </c>
      <c r="X91" s="13">
        <f t="shared" si="25"/>
        <v>43.333333000000003</v>
      </c>
      <c r="Y91" s="13">
        <f t="shared" si="25"/>
        <v>43.333333000000003</v>
      </c>
      <c r="Z91" s="13">
        <f t="shared" si="25"/>
        <v>43.333333000000003</v>
      </c>
      <c r="AA91" s="13">
        <f t="shared" si="25"/>
        <v>43.333333000000003</v>
      </c>
      <c r="AB91" s="13">
        <f t="shared" si="25"/>
        <v>43.333333000000003</v>
      </c>
      <c r="AC91" s="13">
        <f t="shared" si="25"/>
        <v>43.333333000000003</v>
      </c>
      <c r="AD91" s="13">
        <f t="shared" si="25"/>
        <v>43.333333000000003</v>
      </c>
      <c r="AE91" s="13">
        <f t="shared" si="25"/>
        <v>43.333333000000003</v>
      </c>
      <c r="AF91" s="13">
        <f t="shared" si="25"/>
        <v>43.333333000000003</v>
      </c>
      <c r="AG91" s="13">
        <f t="shared" si="25"/>
        <v>43.333333000000003</v>
      </c>
      <c r="AH91" s="13">
        <f t="shared" si="25"/>
        <v>43.333333000000003</v>
      </c>
      <c r="AI91" s="13">
        <f t="shared" si="25"/>
        <v>43.333333000000003</v>
      </c>
      <c r="AJ91" s="13">
        <f t="shared" si="25"/>
        <v>43.333333000000003</v>
      </c>
      <c r="AK91" s="13">
        <f t="shared" si="25"/>
        <v>43.333333000000003</v>
      </c>
      <c r="AL91" s="13">
        <f t="shared" si="25"/>
        <v>43.333333000000003</v>
      </c>
      <c r="AM91" s="13">
        <f t="shared" si="25"/>
        <v>43.333333000000003</v>
      </c>
      <c r="AN91" s="13">
        <f t="shared" si="25"/>
        <v>43.333333000000003</v>
      </c>
      <c r="AO91" s="13">
        <f t="shared" si="25"/>
        <v>43.333333000000003</v>
      </c>
      <c r="AP91" s="13">
        <f t="shared" si="25"/>
        <v>43.333333000000003</v>
      </c>
      <c r="AQ91" s="13">
        <f t="shared" si="25"/>
        <v>43.333333000000003</v>
      </c>
      <c r="AR91" s="13">
        <f t="shared" si="25"/>
        <v>43.333333000000003</v>
      </c>
      <c r="AS91" s="13">
        <f t="shared" si="25"/>
        <v>43.333333000000003</v>
      </c>
      <c r="AT91" s="13">
        <f t="shared" si="25"/>
        <v>43.333333000000003</v>
      </c>
      <c r="AU91" s="13">
        <f t="shared" si="25"/>
        <v>43.333333000000003</v>
      </c>
      <c r="AV91" s="13">
        <f t="shared" si="25"/>
        <v>43.333333000000003</v>
      </c>
      <c r="AW91" s="13">
        <f t="shared" si="25"/>
        <v>43.333333000000003</v>
      </c>
      <c r="AX91" s="13">
        <f>IF(AX10&gt;30,IF(AX16&gt;50,IF(AX21&gt;3,81.555556,91.25),IF(AX21&gt;8,IF(AX14&gt;1,IF(AX17&gt;5,76.428571,IF(AX13&gt;3,88.125,83.5)),62.5),IF(AX23&gt;5,IF(AX21&gt;5,IF(AX19&gt;1,63,78),54.888889),IF(AX10&gt;50,IF(AX11&gt;0,IF(AX17&gt;3,58.333333,70.833333),51.375),32.142857)))),IF(AX13&gt;2,50,IF(AX16&gt;7,38.125,IF(AX25&gt;4,5.5,IF(AX10&gt;9,IF(AX22&gt;3,IF(AX11&gt;0,15.555556,9.2),28.857143),43.333333)))))</f>
        <v>43.333333000000003</v>
      </c>
    </row>
    <row r="92" spans="1:50" x14ac:dyDescent="0.25">
      <c r="A92" s="1" t="s">
        <v>115</v>
      </c>
      <c r="B92" s="13">
        <f>IF(B16&gt;25,IF(B13&gt;0,IF(B18&gt;10,96.75,IF(B13&gt;1,89.285714,81.4)),IF(B12&gt;0,52.8,52)),IF(B10&gt;25,IF(B20&gt;3,IF(B11&gt;0,IF(B20&gt;5,56.666667,IF(B22&gt;8,25,IF(B21&gt;2,IF(B23&gt;6,42,50.833333),IF(B12&gt;0,40,IF(B11&gt;1,30.333333,33.333333))))),59.6),IF(B22&gt;7,IF(B23&gt;10,56,80),IF(B21&gt;5,42.857143,IF(B12&gt;0,62.166667,49)))),IF(B25&gt;2,IF(B20&gt;0,13.714286,4.111111),IF(B10&gt;15,62.5,IF(B18&gt;0,IF(B16&gt;4,34,25.142857),15)))))</f>
        <v>15</v>
      </c>
      <c r="C92" s="13">
        <f t="shared" ref="C92:AW92" si="26">IF(C16&gt;25,IF(C13&gt;0,IF(C18&gt;10,96.75,IF(C13&gt;1,89.285714,81.4)),IF(C12&gt;0,52.8,52)),IF(C10&gt;25,IF(C20&gt;3,IF(C11&gt;0,IF(C20&gt;5,56.666667,IF(C22&gt;8,25,IF(C21&gt;2,IF(C23&gt;6,42,50.833333),IF(C12&gt;0,40,IF(C11&gt;1,30.333333,33.333333))))),59.6),IF(C22&gt;7,IF(C23&gt;10,56,80),IF(C21&gt;5,42.857143,IF(C12&gt;0,62.166667,49)))),IF(C25&gt;2,IF(C20&gt;0,13.714286,4.111111),IF(C10&gt;15,62.5,IF(C18&gt;0,IF(C16&gt;4,34,25.142857),15)))))</f>
        <v>15</v>
      </c>
      <c r="D92" s="13">
        <f t="shared" si="26"/>
        <v>15</v>
      </c>
      <c r="E92" s="13">
        <f t="shared" si="26"/>
        <v>15</v>
      </c>
      <c r="F92" s="13">
        <f t="shared" si="26"/>
        <v>15</v>
      </c>
      <c r="G92" s="13">
        <f t="shared" si="26"/>
        <v>15</v>
      </c>
      <c r="H92" s="13">
        <f t="shared" si="26"/>
        <v>15</v>
      </c>
      <c r="I92" s="13">
        <f t="shared" si="26"/>
        <v>15</v>
      </c>
      <c r="J92" s="13">
        <f t="shared" si="26"/>
        <v>15</v>
      </c>
      <c r="K92" s="13">
        <f t="shared" si="26"/>
        <v>15</v>
      </c>
      <c r="L92" s="13">
        <f t="shared" si="26"/>
        <v>15</v>
      </c>
      <c r="M92" s="13">
        <f t="shared" si="26"/>
        <v>15</v>
      </c>
      <c r="N92" s="13">
        <f t="shared" si="26"/>
        <v>15</v>
      </c>
      <c r="O92" s="13">
        <f t="shared" si="26"/>
        <v>15</v>
      </c>
      <c r="P92" s="13">
        <f t="shared" si="26"/>
        <v>15</v>
      </c>
      <c r="Q92" s="13">
        <f t="shared" si="26"/>
        <v>15</v>
      </c>
      <c r="R92" s="13">
        <f t="shared" si="26"/>
        <v>15</v>
      </c>
      <c r="S92" s="13">
        <f t="shared" si="26"/>
        <v>15</v>
      </c>
      <c r="T92" s="13">
        <f t="shared" si="26"/>
        <v>15</v>
      </c>
      <c r="U92" s="13">
        <f t="shared" si="26"/>
        <v>15</v>
      </c>
      <c r="V92" s="13">
        <f t="shared" si="26"/>
        <v>15</v>
      </c>
      <c r="W92" s="13">
        <f t="shared" si="26"/>
        <v>15</v>
      </c>
      <c r="X92" s="13">
        <f t="shared" si="26"/>
        <v>15</v>
      </c>
      <c r="Y92" s="13">
        <f t="shared" si="26"/>
        <v>15</v>
      </c>
      <c r="Z92" s="13">
        <f t="shared" si="26"/>
        <v>15</v>
      </c>
      <c r="AA92" s="13">
        <f t="shared" si="26"/>
        <v>15</v>
      </c>
      <c r="AB92" s="13">
        <f t="shared" si="26"/>
        <v>15</v>
      </c>
      <c r="AC92" s="13">
        <f t="shared" si="26"/>
        <v>15</v>
      </c>
      <c r="AD92" s="13">
        <f t="shared" si="26"/>
        <v>15</v>
      </c>
      <c r="AE92" s="13">
        <f t="shared" si="26"/>
        <v>15</v>
      </c>
      <c r="AF92" s="13">
        <f t="shared" si="26"/>
        <v>15</v>
      </c>
      <c r="AG92" s="13">
        <f t="shared" si="26"/>
        <v>15</v>
      </c>
      <c r="AH92" s="13">
        <f t="shared" si="26"/>
        <v>15</v>
      </c>
      <c r="AI92" s="13">
        <f t="shared" si="26"/>
        <v>15</v>
      </c>
      <c r="AJ92" s="13">
        <f t="shared" si="26"/>
        <v>15</v>
      </c>
      <c r="AK92" s="13">
        <f t="shared" si="26"/>
        <v>15</v>
      </c>
      <c r="AL92" s="13">
        <f t="shared" si="26"/>
        <v>15</v>
      </c>
      <c r="AM92" s="13">
        <f t="shared" si="26"/>
        <v>15</v>
      </c>
      <c r="AN92" s="13">
        <f t="shared" si="26"/>
        <v>15</v>
      </c>
      <c r="AO92" s="13">
        <f t="shared" si="26"/>
        <v>15</v>
      </c>
      <c r="AP92" s="13">
        <f t="shared" si="26"/>
        <v>15</v>
      </c>
      <c r="AQ92" s="13">
        <f t="shared" si="26"/>
        <v>15</v>
      </c>
      <c r="AR92" s="13">
        <f t="shared" si="26"/>
        <v>15</v>
      </c>
      <c r="AS92" s="13">
        <f t="shared" si="26"/>
        <v>15</v>
      </c>
      <c r="AT92" s="13">
        <f t="shared" si="26"/>
        <v>15</v>
      </c>
      <c r="AU92" s="13">
        <f t="shared" si="26"/>
        <v>15</v>
      </c>
      <c r="AV92" s="13">
        <f t="shared" si="26"/>
        <v>15</v>
      </c>
      <c r="AW92" s="13">
        <f t="shared" si="26"/>
        <v>15</v>
      </c>
      <c r="AX92" s="13">
        <f>IF(AX16&gt;25,IF(AX13&gt;0,IF(AX18&gt;10,96.75,IF(AX13&gt;1,89.285714,81.4)),IF(AX12&gt;0,52.8,52)),IF(AX10&gt;25,IF(AX20&gt;3,IF(AX11&gt;0,IF(AX20&gt;5,56.666667,IF(AX22&gt;8,25,IF(AX21&gt;2,IF(AX23&gt;6,42,50.833333),IF(AX12&gt;0,40,IF(AX11&gt;1,30.333333,33.333333))))),59.6),IF(AX22&gt;7,IF(AX23&gt;10,56,80),IF(AX21&gt;5,42.857143,IF(AX12&gt;0,62.166667,49)))),IF(AX25&gt;2,IF(AX20&gt;0,13.714286,4.111111),IF(AX10&gt;15,62.5,IF(AX18&gt;0,IF(AX16&gt;4,34,25.142857),15)))))</f>
        <v>15</v>
      </c>
    </row>
    <row r="93" spans="1:50" x14ac:dyDescent="0.25">
      <c r="A93" s="1" t="s">
        <v>116</v>
      </c>
      <c r="B93" s="13">
        <f>IF(B10&gt;20,IF(B16&gt;20,IF(B13&gt;0,IF(B19&gt;4,100,IF(B21&gt;2,IF(B16&gt;75,95,85.909091),76)),IF(B19&gt;0,IF(B16&gt;60,76,IF(B20&gt;1,49,50)),82.25)),IF(B17&gt;1,IF(B11&gt;1,IF(B14&gt;1,52.714286,IF(B16&gt;5,IF(B12&gt;5,75.714286,85),72.285714)),53.125),IF(B21&gt;2,IF(B13&gt;1,34.333333,42),58.166667))),IF(B11&gt;8,66.2,IF(B25&gt;0,IF(B20&gt;2,21.6,IF(B10&gt;10,15,IF(B11&gt;1,10,6.166667))),IF(B12&gt;0,IF(B11&gt;2,23.6,68),17.5))))</f>
        <v>17.5</v>
      </c>
      <c r="C93" s="13">
        <f t="shared" ref="C93:AW93" si="27">IF(C10&gt;20,IF(C16&gt;20,IF(C13&gt;0,IF(C19&gt;4,100,IF(C21&gt;2,IF(C16&gt;75,95,85.909091),76)),IF(C19&gt;0,IF(C16&gt;60,76,IF(C20&gt;1,49,50)),82.25)),IF(C17&gt;1,IF(C11&gt;1,IF(C14&gt;1,52.714286,IF(C16&gt;5,IF(C12&gt;5,75.714286,85),72.285714)),53.125),IF(C21&gt;2,IF(C13&gt;1,34.333333,42),58.166667))),IF(C11&gt;8,66.2,IF(C25&gt;0,IF(C20&gt;2,21.6,IF(C10&gt;10,15,IF(C11&gt;1,10,6.166667))),IF(C12&gt;0,IF(C11&gt;2,23.6,68),17.5))))</f>
        <v>17.5</v>
      </c>
      <c r="D93" s="13">
        <f t="shared" si="27"/>
        <v>17.5</v>
      </c>
      <c r="E93" s="13">
        <f t="shared" si="27"/>
        <v>17.5</v>
      </c>
      <c r="F93" s="13">
        <f t="shared" si="27"/>
        <v>17.5</v>
      </c>
      <c r="G93" s="13">
        <f t="shared" si="27"/>
        <v>17.5</v>
      </c>
      <c r="H93" s="13">
        <f t="shared" si="27"/>
        <v>17.5</v>
      </c>
      <c r="I93" s="13">
        <f t="shared" si="27"/>
        <v>17.5</v>
      </c>
      <c r="J93" s="13">
        <f t="shared" si="27"/>
        <v>17.5</v>
      </c>
      <c r="K93" s="13">
        <f t="shared" si="27"/>
        <v>17.5</v>
      </c>
      <c r="L93" s="13">
        <f t="shared" si="27"/>
        <v>17.5</v>
      </c>
      <c r="M93" s="13">
        <f t="shared" si="27"/>
        <v>17.5</v>
      </c>
      <c r="N93" s="13">
        <f t="shared" si="27"/>
        <v>17.5</v>
      </c>
      <c r="O93" s="13">
        <f t="shared" si="27"/>
        <v>17.5</v>
      </c>
      <c r="P93" s="13">
        <f t="shared" si="27"/>
        <v>17.5</v>
      </c>
      <c r="Q93" s="13">
        <f t="shared" si="27"/>
        <v>17.5</v>
      </c>
      <c r="R93" s="13">
        <f t="shared" si="27"/>
        <v>17.5</v>
      </c>
      <c r="S93" s="13">
        <f t="shared" si="27"/>
        <v>17.5</v>
      </c>
      <c r="T93" s="13">
        <f t="shared" si="27"/>
        <v>17.5</v>
      </c>
      <c r="U93" s="13">
        <f t="shared" si="27"/>
        <v>17.5</v>
      </c>
      <c r="V93" s="13">
        <f t="shared" si="27"/>
        <v>17.5</v>
      </c>
      <c r="W93" s="13">
        <f t="shared" si="27"/>
        <v>17.5</v>
      </c>
      <c r="X93" s="13">
        <f t="shared" si="27"/>
        <v>17.5</v>
      </c>
      <c r="Y93" s="13">
        <f t="shared" si="27"/>
        <v>17.5</v>
      </c>
      <c r="Z93" s="13">
        <f t="shared" si="27"/>
        <v>17.5</v>
      </c>
      <c r="AA93" s="13">
        <f t="shared" si="27"/>
        <v>17.5</v>
      </c>
      <c r="AB93" s="13">
        <f t="shared" si="27"/>
        <v>17.5</v>
      </c>
      <c r="AC93" s="13">
        <f t="shared" si="27"/>
        <v>17.5</v>
      </c>
      <c r="AD93" s="13">
        <f t="shared" si="27"/>
        <v>17.5</v>
      </c>
      <c r="AE93" s="13">
        <f t="shared" si="27"/>
        <v>17.5</v>
      </c>
      <c r="AF93" s="13">
        <f t="shared" si="27"/>
        <v>17.5</v>
      </c>
      <c r="AG93" s="13">
        <f t="shared" si="27"/>
        <v>17.5</v>
      </c>
      <c r="AH93" s="13">
        <f t="shared" si="27"/>
        <v>17.5</v>
      </c>
      <c r="AI93" s="13">
        <f t="shared" si="27"/>
        <v>17.5</v>
      </c>
      <c r="AJ93" s="13">
        <f t="shared" si="27"/>
        <v>17.5</v>
      </c>
      <c r="AK93" s="13">
        <f t="shared" si="27"/>
        <v>17.5</v>
      </c>
      <c r="AL93" s="13">
        <f t="shared" si="27"/>
        <v>17.5</v>
      </c>
      <c r="AM93" s="13">
        <f t="shared" si="27"/>
        <v>17.5</v>
      </c>
      <c r="AN93" s="13">
        <f t="shared" si="27"/>
        <v>17.5</v>
      </c>
      <c r="AO93" s="13">
        <f t="shared" si="27"/>
        <v>17.5</v>
      </c>
      <c r="AP93" s="13">
        <f t="shared" si="27"/>
        <v>17.5</v>
      </c>
      <c r="AQ93" s="13">
        <f t="shared" si="27"/>
        <v>17.5</v>
      </c>
      <c r="AR93" s="13">
        <f t="shared" si="27"/>
        <v>17.5</v>
      </c>
      <c r="AS93" s="13">
        <f t="shared" si="27"/>
        <v>17.5</v>
      </c>
      <c r="AT93" s="13">
        <f t="shared" si="27"/>
        <v>17.5</v>
      </c>
      <c r="AU93" s="13">
        <f t="shared" si="27"/>
        <v>17.5</v>
      </c>
      <c r="AV93" s="13">
        <f t="shared" si="27"/>
        <v>17.5</v>
      </c>
      <c r="AW93" s="13">
        <f t="shared" si="27"/>
        <v>17.5</v>
      </c>
      <c r="AX93" s="13">
        <f>IF(AX10&gt;20,IF(AX16&gt;20,IF(AX13&gt;0,IF(AX19&gt;4,100,IF(AX21&gt;2,IF(AX16&gt;75,95,85.909091),76)),IF(AX19&gt;0,IF(AX16&gt;60,76,IF(AX20&gt;1,49,50)),82.25)),IF(AX17&gt;1,IF(AX11&gt;1,IF(AX14&gt;1,52.714286,IF(AX16&gt;5,IF(AX12&gt;5,75.714286,85),72.285714)),53.125),IF(AX21&gt;2,IF(AX13&gt;1,34.333333,42),58.166667))),IF(AX11&gt;8,66.2,IF(AX25&gt;0,IF(AX20&gt;2,21.6,IF(AX10&gt;10,15,IF(AX11&gt;1,10,6.166667))),IF(AX12&gt;0,IF(AX11&gt;2,23.6,68),17.5))))</f>
        <v>17.5</v>
      </c>
    </row>
    <row r="94" spans="1:50" x14ac:dyDescent="0.25">
      <c r="A94" s="1" t="s">
        <v>117</v>
      </c>
      <c r="B94" s="13">
        <f>IF(B10&gt;40,IF(B13&gt;7,26,IF(B17&gt;20,33.8,IF(B10&gt;50,IF(B17&gt;10,IF(B12&gt;0,57.4,70.545455),IF(B18&gt;1,IF(B16&gt;10,IF(B18&gt;10,IF(B14&gt;1,84.166667,80),95.625),74.444444),IF(B22&gt;5,65.166667,IF(B12&gt;0,72,77)))),IF(B12&gt;1,67,53.888889)))),IF(B13&gt;1,IF(B21&gt;2,68.625,25),IF(B17&gt;4,IF(B16&gt;0,31.25,40),IF(B17&gt;2,4.333333,IF(B16&gt;2,IF(B12&gt;1,15,41.2),IF(B22&gt;3,27.142857,IF(B10&gt;7,15,6.666667)))))))</f>
        <v>6.6666670000000003</v>
      </c>
      <c r="C94" s="13">
        <f t="shared" ref="C94:AW94" si="28">IF(C10&gt;40,IF(C13&gt;7,26,IF(C17&gt;20,33.8,IF(C10&gt;50,IF(C17&gt;10,IF(C12&gt;0,57.4,70.545455),IF(C18&gt;1,IF(C16&gt;10,IF(C18&gt;10,IF(C14&gt;1,84.166667,80),95.625),74.444444),IF(C22&gt;5,65.166667,IF(C12&gt;0,72,77)))),IF(C12&gt;1,67,53.888889)))),IF(C13&gt;1,IF(C21&gt;2,68.625,25),IF(C17&gt;4,IF(C16&gt;0,31.25,40),IF(C17&gt;2,4.333333,IF(C16&gt;2,IF(C12&gt;1,15,41.2),IF(C22&gt;3,27.142857,IF(C10&gt;7,15,6.666667)))))))</f>
        <v>6.6666670000000003</v>
      </c>
      <c r="D94" s="13">
        <f t="shared" si="28"/>
        <v>6.6666670000000003</v>
      </c>
      <c r="E94" s="13">
        <f t="shared" si="28"/>
        <v>6.6666670000000003</v>
      </c>
      <c r="F94" s="13">
        <f t="shared" si="28"/>
        <v>6.6666670000000003</v>
      </c>
      <c r="G94" s="13">
        <f t="shared" si="28"/>
        <v>6.6666670000000003</v>
      </c>
      <c r="H94" s="13">
        <f t="shared" si="28"/>
        <v>6.6666670000000003</v>
      </c>
      <c r="I94" s="13">
        <f t="shared" si="28"/>
        <v>6.6666670000000003</v>
      </c>
      <c r="J94" s="13">
        <f t="shared" si="28"/>
        <v>6.6666670000000003</v>
      </c>
      <c r="K94" s="13">
        <f t="shared" si="28"/>
        <v>6.6666670000000003</v>
      </c>
      <c r="L94" s="13">
        <f t="shared" si="28"/>
        <v>6.6666670000000003</v>
      </c>
      <c r="M94" s="13">
        <f t="shared" si="28"/>
        <v>6.6666670000000003</v>
      </c>
      <c r="N94" s="13">
        <f t="shared" si="28"/>
        <v>6.6666670000000003</v>
      </c>
      <c r="O94" s="13">
        <f t="shared" si="28"/>
        <v>6.6666670000000003</v>
      </c>
      <c r="P94" s="13">
        <f t="shared" si="28"/>
        <v>6.6666670000000003</v>
      </c>
      <c r="Q94" s="13">
        <f t="shared" si="28"/>
        <v>6.6666670000000003</v>
      </c>
      <c r="R94" s="13">
        <f t="shared" si="28"/>
        <v>6.6666670000000003</v>
      </c>
      <c r="S94" s="13">
        <f t="shared" si="28"/>
        <v>6.6666670000000003</v>
      </c>
      <c r="T94" s="13">
        <f t="shared" si="28"/>
        <v>6.6666670000000003</v>
      </c>
      <c r="U94" s="13">
        <f t="shared" si="28"/>
        <v>6.6666670000000003</v>
      </c>
      <c r="V94" s="13">
        <f t="shared" si="28"/>
        <v>6.6666670000000003</v>
      </c>
      <c r="W94" s="13">
        <f t="shared" si="28"/>
        <v>6.6666670000000003</v>
      </c>
      <c r="X94" s="13">
        <f t="shared" si="28"/>
        <v>6.6666670000000003</v>
      </c>
      <c r="Y94" s="13">
        <f t="shared" si="28"/>
        <v>6.6666670000000003</v>
      </c>
      <c r="Z94" s="13">
        <f t="shared" si="28"/>
        <v>6.6666670000000003</v>
      </c>
      <c r="AA94" s="13">
        <f t="shared" si="28"/>
        <v>6.6666670000000003</v>
      </c>
      <c r="AB94" s="13">
        <f t="shared" si="28"/>
        <v>6.6666670000000003</v>
      </c>
      <c r="AC94" s="13">
        <f t="shared" si="28"/>
        <v>6.6666670000000003</v>
      </c>
      <c r="AD94" s="13">
        <f t="shared" si="28"/>
        <v>6.6666670000000003</v>
      </c>
      <c r="AE94" s="13">
        <f t="shared" si="28"/>
        <v>6.6666670000000003</v>
      </c>
      <c r="AF94" s="13">
        <f t="shared" si="28"/>
        <v>6.6666670000000003</v>
      </c>
      <c r="AG94" s="13">
        <f t="shared" si="28"/>
        <v>6.6666670000000003</v>
      </c>
      <c r="AH94" s="13">
        <f t="shared" si="28"/>
        <v>6.6666670000000003</v>
      </c>
      <c r="AI94" s="13">
        <f t="shared" si="28"/>
        <v>6.6666670000000003</v>
      </c>
      <c r="AJ94" s="13">
        <f t="shared" si="28"/>
        <v>6.6666670000000003</v>
      </c>
      <c r="AK94" s="13">
        <f t="shared" si="28"/>
        <v>6.6666670000000003</v>
      </c>
      <c r="AL94" s="13">
        <f t="shared" si="28"/>
        <v>6.6666670000000003</v>
      </c>
      <c r="AM94" s="13">
        <f t="shared" si="28"/>
        <v>6.6666670000000003</v>
      </c>
      <c r="AN94" s="13">
        <f t="shared" si="28"/>
        <v>6.6666670000000003</v>
      </c>
      <c r="AO94" s="13">
        <f t="shared" si="28"/>
        <v>6.6666670000000003</v>
      </c>
      <c r="AP94" s="13">
        <f t="shared" si="28"/>
        <v>6.6666670000000003</v>
      </c>
      <c r="AQ94" s="13">
        <f t="shared" si="28"/>
        <v>6.6666670000000003</v>
      </c>
      <c r="AR94" s="13">
        <f t="shared" si="28"/>
        <v>6.6666670000000003</v>
      </c>
      <c r="AS94" s="13">
        <f t="shared" si="28"/>
        <v>6.6666670000000003</v>
      </c>
      <c r="AT94" s="13">
        <f t="shared" si="28"/>
        <v>6.6666670000000003</v>
      </c>
      <c r="AU94" s="13">
        <f t="shared" si="28"/>
        <v>6.6666670000000003</v>
      </c>
      <c r="AV94" s="13">
        <f t="shared" si="28"/>
        <v>6.6666670000000003</v>
      </c>
      <c r="AW94" s="13">
        <f t="shared" si="28"/>
        <v>6.6666670000000003</v>
      </c>
      <c r="AX94" s="13">
        <f>IF(AX10&gt;40,IF(AX13&gt;7,26,IF(AX17&gt;20,33.8,IF(AX10&gt;50,IF(AX17&gt;10,IF(AX12&gt;0,57.4,70.545455),IF(AX18&gt;1,IF(AX16&gt;10,IF(AX18&gt;10,IF(AX14&gt;1,84.166667,80),95.625),74.444444),IF(AX22&gt;5,65.166667,IF(AX12&gt;0,72,77)))),IF(AX12&gt;1,67,53.888889)))),IF(AX13&gt;1,IF(AX21&gt;2,68.625,25),IF(AX17&gt;4,IF(AX16&gt;0,31.25,40),IF(AX17&gt;2,4.333333,IF(AX16&gt;2,IF(AX12&gt;1,15,41.2),IF(AX22&gt;3,27.142857,IF(AX10&gt;7,15,6.666667)))))))</f>
        <v>6.6666670000000003</v>
      </c>
    </row>
    <row r="95" spans="1:50" x14ac:dyDescent="0.25">
      <c r="A95" s="1" t="s">
        <v>118</v>
      </c>
      <c r="B95" s="13">
        <f>IF(B10&gt;40,IF(B18&gt;10,IF(B11&gt;5,91.6,IF(B18&gt;15,78.333333,69.8)),IF(B22&gt;3,IF(B23&gt;3,IF(B10&gt;70,IF(B12&gt;0,70,66.666667),IF(B10&gt;50,54.375,62.25)),IF(B11&gt;1,45,56.428571)),IF(B16&gt;2,49.166667,22))),IF(B16&gt;0,IF(B23&gt;4,IF(B17&gt;0,IF(B19&gt;2,33,IF(B11&gt;2,65.714286,46)),IF(B25&gt;2,37.5,22.666667)),IF(B21&gt;3,IF(B11&gt;2,28,45.714286),IF(B22&gt;4,7.857143,25.857143))),IF(B10&gt;0,12.333333,0)))</f>
        <v>0</v>
      </c>
      <c r="C95" s="13">
        <f t="shared" ref="C95:AW95" si="29">IF(C10&gt;40,IF(C18&gt;10,IF(C11&gt;5,91.6,IF(C18&gt;15,78.333333,69.8)),IF(C22&gt;3,IF(C23&gt;3,IF(C10&gt;70,IF(C12&gt;0,70,66.666667),IF(C10&gt;50,54.375,62.25)),IF(C11&gt;1,45,56.428571)),IF(C16&gt;2,49.166667,22))),IF(C16&gt;0,IF(C23&gt;4,IF(C17&gt;0,IF(C19&gt;2,33,IF(C11&gt;2,65.714286,46)),IF(C25&gt;2,37.5,22.666667)),IF(C21&gt;3,IF(C11&gt;2,28,45.714286),IF(C22&gt;4,7.857143,25.857143))),IF(C10&gt;0,12.333333,0)))</f>
        <v>0</v>
      </c>
      <c r="D95" s="13">
        <f t="shared" si="29"/>
        <v>0</v>
      </c>
      <c r="E95" s="13">
        <f t="shared" si="29"/>
        <v>0</v>
      </c>
      <c r="F95" s="13">
        <f t="shared" si="29"/>
        <v>0</v>
      </c>
      <c r="G95" s="13">
        <f t="shared" si="29"/>
        <v>0</v>
      </c>
      <c r="H95" s="13">
        <f t="shared" si="29"/>
        <v>0</v>
      </c>
      <c r="I95" s="13">
        <f t="shared" si="29"/>
        <v>0</v>
      </c>
      <c r="J95" s="13">
        <f t="shared" si="29"/>
        <v>0</v>
      </c>
      <c r="K95" s="13">
        <f t="shared" si="29"/>
        <v>0</v>
      </c>
      <c r="L95" s="13">
        <f t="shared" si="29"/>
        <v>0</v>
      </c>
      <c r="M95" s="13">
        <f t="shared" si="29"/>
        <v>0</v>
      </c>
      <c r="N95" s="13">
        <f t="shared" si="29"/>
        <v>0</v>
      </c>
      <c r="O95" s="13">
        <f t="shared" si="29"/>
        <v>0</v>
      </c>
      <c r="P95" s="13">
        <f t="shared" si="29"/>
        <v>0</v>
      </c>
      <c r="Q95" s="13">
        <f t="shared" si="29"/>
        <v>0</v>
      </c>
      <c r="R95" s="13">
        <f t="shared" si="29"/>
        <v>0</v>
      </c>
      <c r="S95" s="13">
        <f t="shared" si="29"/>
        <v>0</v>
      </c>
      <c r="T95" s="13">
        <f t="shared" si="29"/>
        <v>0</v>
      </c>
      <c r="U95" s="13">
        <f t="shared" si="29"/>
        <v>0</v>
      </c>
      <c r="V95" s="13">
        <f t="shared" si="29"/>
        <v>0</v>
      </c>
      <c r="W95" s="13">
        <f t="shared" si="29"/>
        <v>0</v>
      </c>
      <c r="X95" s="13">
        <f t="shared" si="29"/>
        <v>0</v>
      </c>
      <c r="Y95" s="13">
        <f t="shared" si="29"/>
        <v>0</v>
      </c>
      <c r="Z95" s="13">
        <f t="shared" si="29"/>
        <v>0</v>
      </c>
      <c r="AA95" s="13">
        <f t="shared" si="29"/>
        <v>0</v>
      </c>
      <c r="AB95" s="13">
        <f t="shared" si="29"/>
        <v>0</v>
      </c>
      <c r="AC95" s="13">
        <f t="shared" si="29"/>
        <v>0</v>
      </c>
      <c r="AD95" s="13">
        <f t="shared" si="29"/>
        <v>0</v>
      </c>
      <c r="AE95" s="13">
        <f t="shared" si="29"/>
        <v>0</v>
      </c>
      <c r="AF95" s="13">
        <f t="shared" si="29"/>
        <v>0</v>
      </c>
      <c r="AG95" s="13">
        <f t="shared" si="29"/>
        <v>0</v>
      </c>
      <c r="AH95" s="13">
        <f t="shared" si="29"/>
        <v>0</v>
      </c>
      <c r="AI95" s="13">
        <f t="shared" si="29"/>
        <v>0</v>
      </c>
      <c r="AJ95" s="13">
        <f t="shared" si="29"/>
        <v>0</v>
      </c>
      <c r="AK95" s="13">
        <f t="shared" si="29"/>
        <v>0</v>
      </c>
      <c r="AL95" s="13">
        <f t="shared" si="29"/>
        <v>0</v>
      </c>
      <c r="AM95" s="13">
        <f t="shared" si="29"/>
        <v>0</v>
      </c>
      <c r="AN95" s="13">
        <f t="shared" si="29"/>
        <v>0</v>
      </c>
      <c r="AO95" s="13">
        <f t="shared" si="29"/>
        <v>0</v>
      </c>
      <c r="AP95" s="13">
        <f t="shared" si="29"/>
        <v>0</v>
      </c>
      <c r="AQ95" s="13">
        <f t="shared" si="29"/>
        <v>0</v>
      </c>
      <c r="AR95" s="13">
        <f t="shared" si="29"/>
        <v>0</v>
      </c>
      <c r="AS95" s="13">
        <f t="shared" si="29"/>
        <v>0</v>
      </c>
      <c r="AT95" s="13">
        <f t="shared" si="29"/>
        <v>0</v>
      </c>
      <c r="AU95" s="13">
        <f t="shared" si="29"/>
        <v>0</v>
      </c>
      <c r="AV95" s="13">
        <f t="shared" si="29"/>
        <v>0</v>
      </c>
      <c r="AW95" s="13">
        <f t="shared" si="29"/>
        <v>0</v>
      </c>
      <c r="AX95" s="13">
        <f>IF(AX10&gt;40,IF(AX18&gt;10,IF(AX11&gt;5,91.6,IF(AX18&gt;15,78.333333,69.8)),IF(AX22&gt;3,IF(AX23&gt;3,IF(AX10&gt;70,IF(AX12&gt;0,70,66.666667),IF(AX10&gt;50,54.375,62.25)),IF(AX11&gt;1,45,56.428571)),IF(AX16&gt;2,49.166667,22))),IF(AX16&gt;0,IF(AX23&gt;4,IF(AX17&gt;0,IF(AX19&gt;2,33,IF(AX11&gt;2,65.714286,46)),IF(AX25&gt;2,37.5,22.666667)),IF(AX21&gt;3,IF(AX11&gt;2,28,45.714286),IF(AX22&gt;4,7.857143,25.857143))),IF(AX10&gt;0,12.333333,0)))</f>
        <v>0</v>
      </c>
    </row>
    <row r="96" spans="1:50" x14ac:dyDescent="0.25">
      <c r="A96" s="1" t="s">
        <v>119</v>
      </c>
      <c r="B96" s="13">
        <f>IF(B10&gt;35,IF(B10&gt;60,IF(B21&gt;2,IF(B17&gt;2,IF(B16&gt;30,91,IF(B11&gt;1,98.333333,100)),84),IF(B12&gt;0,IF(B11&gt;1,75,80.4),IF(B19&gt;20,54.166667,65.625))),IF(B13&gt;1,IF(B11&gt;10,84,67.142857),IF(B23&gt;2,IF(B22&gt;6,41.666667,IF(B11&gt;10,50,IF(B16&gt;10,65,58.571429))),33))),IF(B10&gt;8,IF(B25&gt;0,IF(B25&gt;2,42.2,IF(B11&gt;10,28,14.25)),IF(B11&gt;0,IF(B21&gt;4,33.333333,59.777778),24)),IF(B16&gt;0,5.6,0)))</f>
        <v>0</v>
      </c>
      <c r="C96" s="13">
        <f t="shared" ref="C96:AW96" si="30">IF(C10&gt;35,IF(C10&gt;60,IF(C21&gt;2,IF(C17&gt;2,IF(C16&gt;30,91,IF(C11&gt;1,98.333333,100)),84),IF(C12&gt;0,IF(C11&gt;1,75,80.4),IF(C19&gt;20,54.166667,65.625))),IF(C13&gt;1,IF(C11&gt;10,84,67.142857),IF(C23&gt;2,IF(C22&gt;6,41.666667,IF(C11&gt;10,50,IF(C16&gt;10,65,58.571429))),33))),IF(C10&gt;8,IF(C25&gt;0,IF(C25&gt;2,42.2,IF(C11&gt;10,28,14.25)),IF(C11&gt;0,IF(C21&gt;4,33.333333,59.777778),24)),IF(C16&gt;0,5.6,0)))</f>
        <v>0</v>
      </c>
      <c r="D96" s="13">
        <f t="shared" si="30"/>
        <v>0</v>
      </c>
      <c r="E96" s="13">
        <f t="shared" si="30"/>
        <v>0</v>
      </c>
      <c r="F96" s="13">
        <f t="shared" si="30"/>
        <v>0</v>
      </c>
      <c r="G96" s="13">
        <f t="shared" si="30"/>
        <v>0</v>
      </c>
      <c r="H96" s="13">
        <f t="shared" si="30"/>
        <v>0</v>
      </c>
      <c r="I96" s="13">
        <f t="shared" si="30"/>
        <v>0</v>
      </c>
      <c r="J96" s="13">
        <f t="shared" si="30"/>
        <v>0</v>
      </c>
      <c r="K96" s="13">
        <f t="shared" si="30"/>
        <v>0</v>
      </c>
      <c r="L96" s="13">
        <f t="shared" si="30"/>
        <v>0</v>
      </c>
      <c r="M96" s="13">
        <f t="shared" si="30"/>
        <v>0</v>
      </c>
      <c r="N96" s="13">
        <f t="shared" si="30"/>
        <v>0</v>
      </c>
      <c r="O96" s="13">
        <f t="shared" si="30"/>
        <v>0</v>
      </c>
      <c r="P96" s="13">
        <f t="shared" si="30"/>
        <v>0</v>
      </c>
      <c r="Q96" s="13">
        <f t="shared" si="30"/>
        <v>0</v>
      </c>
      <c r="R96" s="13">
        <f t="shared" si="30"/>
        <v>0</v>
      </c>
      <c r="S96" s="13">
        <f t="shared" si="30"/>
        <v>0</v>
      </c>
      <c r="T96" s="13">
        <f t="shared" si="30"/>
        <v>0</v>
      </c>
      <c r="U96" s="13">
        <f t="shared" si="30"/>
        <v>0</v>
      </c>
      <c r="V96" s="13">
        <f t="shared" si="30"/>
        <v>0</v>
      </c>
      <c r="W96" s="13">
        <f t="shared" si="30"/>
        <v>0</v>
      </c>
      <c r="X96" s="13">
        <f t="shared" si="30"/>
        <v>0</v>
      </c>
      <c r="Y96" s="13">
        <f t="shared" si="30"/>
        <v>0</v>
      </c>
      <c r="Z96" s="13">
        <f t="shared" si="30"/>
        <v>0</v>
      </c>
      <c r="AA96" s="13">
        <f t="shared" si="30"/>
        <v>0</v>
      </c>
      <c r="AB96" s="13">
        <f t="shared" si="30"/>
        <v>0</v>
      </c>
      <c r="AC96" s="13">
        <f t="shared" si="30"/>
        <v>0</v>
      </c>
      <c r="AD96" s="13">
        <f t="shared" si="30"/>
        <v>0</v>
      </c>
      <c r="AE96" s="13">
        <f t="shared" si="30"/>
        <v>0</v>
      </c>
      <c r="AF96" s="13">
        <f t="shared" si="30"/>
        <v>0</v>
      </c>
      <c r="AG96" s="13">
        <f t="shared" si="30"/>
        <v>0</v>
      </c>
      <c r="AH96" s="13">
        <f t="shared" si="30"/>
        <v>0</v>
      </c>
      <c r="AI96" s="13">
        <f t="shared" si="30"/>
        <v>0</v>
      </c>
      <c r="AJ96" s="13">
        <f t="shared" si="30"/>
        <v>0</v>
      </c>
      <c r="AK96" s="13">
        <f t="shared" si="30"/>
        <v>0</v>
      </c>
      <c r="AL96" s="13">
        <f t="shared" si="30"/>
        <v>0</v>
      </c>
      <c r="AM96" s="13">
        <f t="shared" si="30"/>
        <v>0</v>
      </c>
      <c r="AN96" s="13">
        <f t="shared" si="30"/>
        <v>0</v>
      </c>
      <c r="AO96" s="13">
        <f t="shared" si="30"/>
        <v>0</v>
      </c>
      <c r="AP96" s="13">
        <f t="shared" si="30"/>
        <v>0</v>
      </c>
      <c r="AQ96" s="13">
        <f t="shared" si="30"/>
        <v>0</v>
      </c>
      <c r="AR96" s="13">
        <f t="shared" si="30"/>
        <v>0</v>
      </c>
      <c r="AS96" s="13">
        <f t="shared" si="30"/>
        <v>0</v>
      </c>
      <c r="AT96" s="13">
        <f t="shared" si="30"/>
        <v>0</v>
      </c>
      <c r="AU96" s="13">
        <f t="shared" si="30"/>
        <v>0</v>
      </c>
      <c r="AV96" s="13">
        <f t="shared" si="30"/>
        <v>0</v>
      </c>
      <c r="AW96" s="13">
        <f t="shared" si="30"/>
        <v>0</v>
      </c>
      <c r="AX96" s="13">
        <f>IF(AX10&gt;35,IF(AX10&gt;60,IF(AX21&gt;2,IF(AX17&gt;2,IF(AX16&gt;30,91,IF(AX11&gt;1,98.333333,100)),84),IF(AX12&gt;0,IF(AX11&gt;1,75,80.4),IF(AX19&gt;20,54.166667,65.625))),IF(AX13&gt;1,IF(AX11&gt;10,84,67.142857),IF(AX23&gt;2,IF(AX22&gt;6,41.666667,IF(AX11&gt;10,50,IF(AX16&gt;10,65,58.571429))),33))),IF(AX10&gt;8,IF(AX25&gt;0,IF(AX25&gt;2,42.2,IF(AX11&gt;10,28,14.25)),IF(AX11&gt;0,IF(AX21&gt;4,33.333333,59.777778),24)),IF(AX16&gt;0,5.6,0)))</f>
        <v>0</v>
      </c>
    </row>
    <row r="97" spans="1:50" x14ac:dyDescent="0.25">
      <c r="A97" s="2" t="s">
        <v>58</v>
      </c>
      <c r="B97" s="13">
        <f>AVERAGE(B67:B96)</f>
        <v>12.479920633333334</v>
      </c>
      <c r="C97" s="13">
        <f t="shared" ref="C97:AW97" si="31">AVERAGE(C67:C96)</f>
        <v>12.479920633333334</v>
      </c>
      <c r="D97" s="13">
        <f t="shared" si="31"/>
        <v>12.479920633333334</v>
      </c>
      <c r="E97" s="13">
        <f t="shared" si="31"/>
        <v>12.479920633333334</v>
      </c>
      <c r="F97" s="13">
        <f t="shared" si="31"/>
        <v>12.479920633333334</v>
      </c>
      <c r="G97" s="13">
        <f t="shared" si="31"/>
        <v>12.479920633333334</v>
      </c>
      <c r="H97" s="13">
        <f t="shared" si="31"/>
        <v>12.479920633333334</v>
      </c>
      <c r="I97" s="13">
        <f t="shared" si="31"/>
        <v>12.479920633333334</v>
      </c>
      <c r="J97" s="13">
        <f t="shared" si="31"/>
        <v>12.479920633333334</v>
      </c>
      <c r="K97" s="13">
        <f t="shared" si="31"/>
        <v>12.479920633333334</v>
      </c>
      <c r="L97" s="13">
        <f t="shared" si="31"/>
        <v>12.479920633333334</v>
      </c>
      <c r="M97" s="13">
        <f t="shared" si="31"/>
        <v>12.479920633333334</v>
      </c>
      <c r="N97" s="13">
        <f t="shared" si="31"/>
        <v>12.479920633333334</v>
      </c>
      <c r="O97" s="13">
        <f t="shared" si="31"/>
        <v>12.479920633333334</v>
      </c>
      <c r="P97" s="13">
        <f t="shared" si="31"/>
        <v>12.479920633333334</v>
      </c>
      <c r="Q97" s="13">
        <f t="shared" si="31"/>
        <v>12.479920633333334</v>
      </c>
      <c r="R97" s="13">
        <f t="shared" si="31"/>
        <v>12.479920633333334</v>
      </c>
      <c r="S97" s="13">
        <f t="shared" si="31"/>
        <v>12.479920633333334</v>
      </c>
      <c r="T97" s="13">
        <f t="shared" si="31"/>
        <v>12.479920633333334</v>
      </c>
      <c r="U97" s="13">
        <f t="shared" si="31"/>
        <v>12.479920633333334</v>
      </c>
      <c r="V97" s="13">
        <f t="shared" si="31"/>
        <v>12.479920633333334</v>
      </c>
      <c r="W97" s="13">
        <f t="shared" si="31"/>
        <v>12.479920633333334</v>
      </c>
      <c r="X97" s="13">
        <f t="shared" si="31"/>
        <v>12.479920633333334</v>
      </c>
      <c r="Y97" s="13">
        <f t="shared" si="31"/>
        <v>12.479920633333334</v>
      </c>
      <c r="Z97" s="13">
        <f t="shared" si="31"/>
        <v>12.479920633333334</v>
      </c>
      <c r="AA97" s="13">
        <f t="shared" si="31"/>
        <v>12.479920633333334</v>
      </c>
      <c r="AB97" s="13">
        <f t="shared" si="31"/>
        <v>12.479920633333334</v>
      </c>
      <c r="AC97" s="13">
        <f t="shared" si="31"/>
        <v>12.479920633333334</v>
      </c>
      <c r="AD97" s="13">
        <f t="shared" si="31"/>
        <v>12.479920633333334</v>
      </c>
      <c r="AE97" s="13">
        <f t="shared" si="31"/>
        <v>12.479920633333334</v>
      </c>
      <c r="AF97" s="13">
        <f t="shared" si="31"/>
        <v>12.479920633333334</v>
      </c>
      <c r="AG97" s="13">
        <f t="shared" si="31"/>
        <v>12.479920633333334</v>
      </c>
      <c r="AH97" s="13">
        <f t="shared" si="31"/>
        <v>12.479920633333334</v>
      </c>
      <c r="AI97" s="13">
        <f t="shared" si="31"/>
        <v>12.479920633333334</v>
      </c>
      <c r="AJ97" s="13">
        <f t="shared" si="31"/>
        <v>12.479920633333334</v>
      </c>
      <c r="AK97" s="13">
        <f t="shared" si="31"/>
        <v>12.479920633333334</v>
      </c>
      <c r="AL97" s="13">
        <f t="shared" si="31"/>
        <v>12.479920633333334</v>
      </c>
      <c r="AM97" s="13">
        <f t="shared" si="31"/>
        <v>12.479920633333334</v>
      </c>
      <c r="AN97" s="13">
        <f t="shared" si="31"/>
        <v>12.479920633333334</v>
      </c>
      <c r="AO97" s="13">
        <f t="shared" si="31"/>
        <v>12.479920633333334</v>
      </c>
      <c r="AP97" s="13">
        <f t="shared" si="31"/>
        <v>12.479920633333334</v>
      </c>
      <c r="AQ97" s="13">
        <f t="shared" si="31"/>
        <v>12.479920633333334</v>
      </c>
      <c r="AR97" s="13">
        <f t="shared" si="31"/>
        <v>12.479920633333334</v>
      </c>
      <c r="AS97" s="13">
        <f t="shared" si="31"/>
        <v>12.479920633333334</v>
      </c>
      <c r="AT97" s="13">
        <f t="shared" si="31"/>
        <v>12.479920633333334</v>
      </c>
      <c r="AU97" s="13">
        <f t="shared" si="31"/>
        <v>12.479920633333334</v>
      </c>
      <c r="AV97" s="13">
        <f t="shared" si="31"/>
        <v>12.479920633333334</v>
      </c>
      <c r="AW97" s="13">
        <f t="shared" si="31"/>
        <v>12.479920633333334</v>
      </c>
      <c r="AX97" s="13">
        <f>AVERAGE(AX67:AX96)</f>
        <v>12.479920633333334</v>
      </c>
    </row>
    <row r="98" spans="1:50" x14ac:dyDescent="0.25">
      <c r="A98" s="2" t="s">
        <v>59</v>
      </c>
      <c r="B98" s="13">
        <f>MEDIAN(B67:B96)</f>
        <v>6.6111114999999998</v>
      </c>
      <c r="C98" s="13">
        <f t="shared" ref="C98:AW98" si="32">MEDIAN(C67:C96)</f>
        <v>6.6111114999999998</v>
      </c>
      <c r="D98" s="13">
        <f t="shared" si="32"/>
        <v>6.6111114999999998</v>
      </c>
      <c r="E98" s="13">
        <f t="shared" si="32"/>
        <v>6.6111114999999998</v>
      </c>
      <c r="F98" s="13">
        <f t="shared" si="32"/>
        <v>6.6111114999999998</v>
      </c>
      <c r="G98" s="13">
        <f t="shared" si="32"/>
        <v>6.6111114999999998</v>
      </c>
      <c r="H98" s="13">
        <f t="shared" si="32"/>
        <v>6.6111114999999998</v>
      </c>
      <c r="I98" s="13">
        <f t="shared" si="32"/>
        <v>6.6111114999999998</v>
      </c>
      <c r="J98" s="13">
        <f t="shared" si="32"/>
        <v>6.6111114999999998</v>
      </c>
      <c r="K98" s="13">
        <f t="shared" si="32"/>
        <v>6.6111114999999998</v>
      </c>
      <c r="L98" s="13">
        <f t="shared" si="32"/>
        <v>6.6111114999999998</v>
      </c>
      <c r="M98" s="13">
        <f t="shared" si="32"/>
        <v>6.6111114999999998</v>
      </c>
      <c r="N98" s="13">
        <f t="shared" si="32"/>
        <v>6.6111114999999998</v>
      </c>
      <c r="O98" s="13">
        <f t="shared" si="32"/>
        <v>6.6111114999999998</v>
      </c>
      <c r="P98" s="13">
        <f t="shared" si="32"/>
        <v>6.6111114999999998</v>
      </c>
      <c r="Q98" s="13">
        <f t="shared" si="32"/>
        <v>6.6111114999999998</v>
      </c>
      <c r="R98" s="13">
        <f t="shared" si="32"/>
        <v>6.6111114999999998</v>
      </c>
      <c r="S98" s="13">
        <f t="shared" si="32"/>
        <v>6.6111114999999998</v>
      </c>
      <c r="T98" s="13">
        <f t="shared" si="32"/>
        <v>6.6111114999999998</v>
      </c>
      <c r="U98" s="13">
        <f t="shared" si="32"/>
        <v>6.6111114999999998</v>
      </c>
      <c r="V98" s="13">
        <f t="shared" si="32"/>
        <v>6.6111114999999998</v>
      </c>
      <c r="W98" s="13">
        <f t="shared" si="32"/>
        <v>6.6111114999999998</v>
      </c>
      <c r="X98" s="13">
        <f t="shared" si="32"/>
        <v>6.6111114999999998</v>
      </c>
      <c r="Y98" s="13">
        <f t="shared" si="32"/>
        <v>6.6111114999999998</v>
      </c>
      <c r="Z98" s="13">
        <f t="shared" si="32"/>
        <v>6.6111114999999998</v>
      </c>
      <c r="AA98" s="13">
        <f t="shared" si="32"/>
        <v>6.6111114999999998</v>
      </c>
      <c r="AB98" s="13">
        <f t="shared" si="32"/>
        <v>6.6111114999999998</v>
      </c>
      <c r="AC98" s="13">
        <f t="shared" si="32"/>
        <v>6.6111114999999998</v>
      </c>
      <c r="AD98" s="13">
        <f t="shared" si="32"/>
        <v>6.6111114999999998</v>
      </c>
      <c r="AE98" s="13">
        <f t="shared" si="32"/>
        <v>6.6111114999999998</v>
      </c>
      <c r="AF98" s="13">
        <f t="shared" si="32"/>
        <v>6.6111114999999998</v>
      </c>
      <c r="AG98" s="13">
        <f t="shared" si="32"/>
        <v>6.6111114999999998</v>
      </c>
      <c r="AH98" s="13">
        <f t="shared" si="32"/>
        <v>6.6111114999999998</v>
      </c>
      <c r="AI98" s="13">
        <f t="shared" si="32"/>
        <v>6.6111114999999998</v>
      </c>
      <c r="AJ98" s="13">
        <f t="shared" si="32"/>
        <v>6.6111114999999998</v>
      </c>
      <c r="AK98" s="13">
        <f t="shared" si="32"/>
        <v>6.6111114999999998</v>
      </c>
      <c r="AL98" s="13">
        <f t="shared" si="32"/>
        <v>6.6111114999999998</v>
      </c>
      <c r="AM98" s="13">
        <f t="shared" si="32"/>
        <v>6.6111114999999998</v>
      </c>
      <c r="AN98" s="13">
        <f t="shared" si="32"/>
        <v>6.6111114999999998</v>
      </c>
      <c r="AO98" s="13">
        <f t="shared" si="32"/>
        <v>6.6111114999999998</v>
      </c>
      <c r="AP98" s="13">
        <f t="shared" si="32"/>
        <v>6.6111114999999998</v>
      </c>
      <c r="AQ98" s="13">
        <f t="shared" si="32"/>
        <v>6.6111114999999998</v>
      </c>
      <c r="AR98" s="13">
        <f t="shared" si="32"/>
        <v>6.6111114999999998</v>
      </c>
      <c r="AS98" s="13">
        <f t="shared" si="32"/>
        <v>6.6111114999999998</v>
      </c>
      <c r="AT98" s="13">
        <f t="shared" si="32"/>
        <v>6.6111114999999998</v>
      </c>
      <c r="AU98" s="13">
        <f t="shared" si="32"/>
        <v>6.6111114999999998</v>
      </c>
      <c r="AV98" s="13">
        <f t="shared" si="32"/>
        <v>6.6111114999999998</v>
      </c>
      <c r="AW98" s="13">
        <f t="shared" si="32"/>
        <v>6.6111114999999998</v>
      </c>
      <c r="AX98" s="13">
        <f>MEDIAN(AX67:AX96)</f>
        <v>6.6111114999999998</v>
      </c>
    </row>
    <row r="99" spans="1:50" x14ac:dyDescent="0.25">
      <c r="A99" s="2" t="s">
        <v>131</v>
      </c>
      <c r="B99" s="13">
        <f>(B98-4.3)/0.925</f>
        <v>2.4984989189189188</v>
      </c>
      <c r="C99" s="13">
        <f t="shared" ref="C99:AW99" si="33">(C98-4.3)/0.925</f>
        <v>2.4984989189189188</v>
      </c>
      <c r="D99" s="13">
        <f t="shared" si="33"/>
        <v>2.4984989189189188</v>
      </c>
      <c r="E99" s="13">
        <f t="shared" si="33"/>
        <v>2.4984989189189188</v>
      </c>
      <c r="F99" s="13">
        <f t="shared" si="33"/>
        <v>2.4984989189189188</v>
      </c>
      <c r="G99" s="13">
        <f t="shared" si="33"/>
        <v>2.4984989189189188</v>
      </c>
      <c r="H99" s="13">
        <f t="shared" si="33"/>
        <v>2.4984989189189188</v>
      </c>
      <c r="I99" s="13">
        <f t="shared" si="33"/>
        <v>2.4984989189189188</v>
      </c>
      <c r="J99" s="13">
        <f t="shared" si="33"/>
        <v>2.4984989189189188</v>
      </c>
      <c r="K99" s="13">
        <f t="shared" si="33"/>
        <v>2.4984989189189188</v>
      </c>
      <c r="L99" s="13">
        <f t="shared" si="33"/>
        <v>2.4984989189189188</v>
      </c>
      <c r="M99" s="13">
        <f t="shared" si="33"/>
        <v>2.4984989189189188</v>
      </c>
      <c r="N99" s="13">
        <f t="shared" si="33"/>
        <v>2.4984989189189188</v>
      </c>
      <c r="O99" s="13">
        <f t="shared" si="33"/>
        <v>2.4984989189189188</v>
      </c>
      <c r="P99" s="13">
        <f t="shared" si="33"/>
        <v>2.4984989189189188</v>
      </c>
      <c r="Q99" s="13">
        <f t="shared" si="33"/>
        <v>2.4984989189189188</v>
      </c>
      <c r="R99" s="13">
        <f t="shared" si="33"/>
        <v>2.4984989189189188</v>
      </c>
      <c r="S99" s="13">
        <f t="shared" si="33"/>
        <v>2.4984989189189188</v>
      </c>
      <c r="T99" s="13">
        <f t="shared" si="33"/>
        <v>2.4984989189189188</v>
      </c>
      <c r="U99" s="13">
        <f t="shared" si="33"/>
        <v>2.4984989189189188</v>
      </c>
      <c r="V99" s="13">
        <f t="shared" si="33"/>
        <v>2.4984989189189188</v>
      </c>
      <c r="W99" s="13">
        <f t="shared" si="33"/>
        <v>2.4984989189189188</v>
      </c>
      <c r="X99" s="13">
        <f t="shared" si="33"/>
        <v>2.4984989189189188</v>
      </c>
      <c r="Y99" s="13">
        <f t="shared" si="33"/>
        <v>2.4984989189189188</v>
      </c>
      <c r="Z99" s="13">
        <f t="shared" si="33"/>
        <v>2.4984989189189188</v>
      </c>
      <c r="AA99" s="13">
        <f t="shared" si="33"/>
        <v>2.4984989189189188</v>
      </c>
      <c r="AB99" s="13">
        <f t="shared" si="33"/>
        <v>2.4984989189189188</v>
      </c>
      <c r="AC99" s="13">
        <f t="shared" si="33"/>
        <v>2.4984989189189188</v>
      </c>
      <c r="AD99" s="13">
        <f t="shared" si="33"/>
        <v>2.4984989189189188</v>
      </c>
      <c r="AE99" s="13">
        <f t="shared" si="33"/>
        <v>2.4984989189189188</v>
      </c>
      <c r="AF99" s="13">
        <f t="shared" si="33"/>
        <v>2.4984989189189188</v>
      </c>
      <c r="AG99" s="13">
        <f t="shared" si="33"/>
        <v>2.4984989189189188</v>
      </c>
      <c r="AH99" s="13">
        <f t="shared" si="33"/>
        <v>2.4984989189189188</v>
      </c>
      <c r="AI99" s="13">
        <f t="shared" si="33"/>
        <v>2.4984989189189188</v>
      </c>
      <c r="AJ99" s="13">
        <f t="shared" si="33"/>
        <v>2.4984989189189188</v>
      </c>
      <c r="AK99" s="13">
        <f t="shared" si="33"/>
        <v>2.4984989189189188</v>
      </c>
      <c r="AL99" s="13">
        <f t="shared" si="33"/>
        <v>2.4984989189189188</v>
      </c>
      <c r="AM99" s="13">
        <f t="shared" si="33"/>
        <v>2.4984989189189188</v>
      </c>
      <c r="AN99" s="13">
        <f t="shared" si="33"/>
        <v>2.4984989189189188</v>
      </c>
      <c r="AO99" s="13">
        <f t="shared" si="33"/>
        <v>2.4984989189189188</v>
      </c>
      <c r="AP99" s="13">
        <f t="shared" si="33"/>
        <v>2.4984989189189188</v>
      </c>
      <c r="AQ99" s="13">
        <f t="shared" si="33"/>
        <v>2.4984989189189188</v>
      </c>
      <c r="AR99" s="13">
        <f t="shared" si="33"/>
        <v>2.4984989189189188</v>
      </c>
      <c r="AS99" s="13">
        <f t="shared" si="33"/>
        <v>2.4984989189189188</v>
      </c>
      <c r="AT99" s="13">
        <f t="shared" si="33"/>
        <v>2.4984989189189188</v>
      </c>
      <c r="AU99" s="13">
        <f t="shared" si="33"/>
        <v>2.4984989189189188</v>
      </c>
      <c r="AV99" s="13">
        <f t="shared" si="33"/>
        <v>2.4984989189189188</v>
      </c>
      <c r="AW99" s="13">
        <f t="shared" si="33"/>
        <v>2.4984989189189188</v>
      </c>
      <c r="AX99" s="13">
        <f>(AX98-4.3)/0.925</f>
        <v>2.4984989189189188</v>
      </c>
    </row>
    <row r="100" spans="1:50" x14ac:dyDescent="0.25">
      <c r="A100" s="2" t="s">
        <v>57</v>
      </c>
      <c r="B100" s="13">
        <f>IF(B99&gt;100,100,(IF(B99&lt;0,0,B99)))</f>
        <v>2.4984989189189188</v>
      </c>
      <c r="C100" s="13">
        <f t="shared" ref="C100:AW100" si="34">IF(C99&gt;100,100,(IF(C99&lt;0,0,C99)))</f>
        <v>2.4984989189189188</v>
      </c>
      <c r="D100" s="13">
        <f t="shared" si="34"/>
        <v>2.4984989189189188</v>
      </c>
      <c r="E100" s="13">
        <f t="shared" si="34"/>
        <v>2.4984989189189188</v>
      </c>
      <c r="F100" s="13">
        <f t="shared" si="34"/>
        <v>2.4984989189189188</v>
      </c>
      <c r="G100" s="13">
        <f t="shared" si="34"/>
        <v>2.4984989189189188</v>
      </c>
      <c r="H100" s="13">
        <f t="shared" si="34"/>
        <v>2.4984989189189188</v>
      </c>
      <c r="I100" s="13">
        <f t="shared" si="34"/>
        <v>2.4984989189189188</v>
      </c>
      <c r="J100" s="13">
        <f t="shared" si="34"/>
        <v>2.4984989189189188</v>
      </c>
      <c r="K100" s="13">
        <f t="shared" si="34"/>
        <v>2.4984989189189188</v>
      </c>
      <c r="L100" s="13">
        <f t="shared" si="34"/>
        <v>2.4984989189189188</v>
      </c>
      <c r="M100" s="13">
        <f t="shared" si="34"/>
        <v>2.4984989189189188</v>
      </c>
      <c r="N100" s="13">
        <f t="shared" si="34"/>
        <v>2.4984989189189188</v>
      </c>
      <c r="O100" s="13">
        <f t="shared" si="34"/>
        <v>2.4984989189189188</v>
      </c>
      <c r="P100" s="13">
        <f t="shared" si="34"/>
        <v>2.4984989189189188</v>
      </c>
      <c r="Q100" s="13">
        <f t="shared" si="34"/>
        <v>2.4984989189189188</v>
      </c>
      <c r="R100" s="13">
        <f t="shared" si="34"/>
        <v>2.4984989189189188</v>
      </c>
      <c r="S100" s="13">
        <f t="shared" si="34"/>
        <v>2.4984989189189188</v>
      </c>
      <c r="T100" s="13">
        <f t="shared" si="34"/>
        <v>2.4984989189189188</v>
      </c>
      <c r="U100" s="13">
        <f t="shared" si="34"/>
        <v>2.4984989189189188</v>
      </c>
      <c r="V100" s="13">
        <f t="shared" si="34"/>
        <v>2.4984989189189188</v>
      </c>
      <c r="W100" s="13">
        <f t="shared" si="34"/>
        <v>2.4984989189189188</v>
      </c>
      <c r="X100" s="13">
        <f t="shared" si="34"/>
        <v>2.4984989189189188</v>
      </c>
      <c r="Y100" s="13">
        <f t="shared" si="34"/>
        <v>2.4984989189189188</v>
      </c>
      <c r="Z100" s="13">
        <f t="shared" si="34"/>
        <v>2.4984989189189188</v>
      </c>
      <c r="AA100" s="13">
        <f t="shared" si="34"/>
        <v>2.4984989189189188</v>
      </c>
      <c r="AB100" s="13">
        <f t="shared" si="34"/>
        <v>2.4984989189189188</v>
      </c>
      <c r="AC100" s="13">
        <f t="shared" si="34"/>
        <v>2.4984989189189188</v>
      </c>
      <c r="AD100" s="13">
        <f t="shared" si="34"/>
        <v>2.4984989189189188</v>
      </c>
      <c r="AE100" s="13">
        <f t="shared" si="34"/>
        <v>2.4984989189189188</v>
      </c>
      <c r="AF100" s="13">
        <f t="shared" si="34"/>
        <v>2.4984989189189188</v>
      </c>
      <c r="AG100" s="13">
        <f t="shared" si="34"/>
        <v>2.4984989189189188</v>
      </c>
      <c r="AH100" s="13">
        <f t="shared" si="34"/>
        <v>2.4984989189189188</v>
      </c>
      <c r="AI100" s="13">
        <f t="shared" si="34"/>
        <v>2.4984989189189188</v>
      </c>
      <c r="AJ100" s="13">
        <f t="shared" si="34"/>
        <v>2.4984989189189188</v>
      </c>
      <c r="AK100" s="13">
        <f t="shared" si="34"/>
        <v>2.4984989189189188</v>
      </c>
      <c r="AL100" s="13">
        <f t="shared" si="34"/>
        <v>2.4984989189189188</v>
      </c>
      <c r="AM100" s="13">
        <f t="shared" si="34"/>
        <v>2.4984989189189188</v>
      </c>
      <c r="AN100" s="13">
        <f t="shared" si="34"/>
        <v>2.4984989189189188</v>
      </c>
      <c r="AO100" s="13">
        <f t="shared" si="34"/>
        <v>2.4984989189189188</v>
      </c>
      <c r="AP100" s="13">
        <f t="shared" si="34"/>
        <v>2.4984989189189188</v>
      </c>
      <c r="AQ100" s="13">
        <f t="shared" si="34"/>
        <v>2.4984989189189188</v>
      </c>
      <c r="AR100" s="13">
        <f t="shared" si="34"/>
        <v>2.4984989189189188</v>
      </c>
      <c r="AS100" s="13">
        <f t="shared" si="34"/>
        <v>2.4984989189189188</v>
      </c>
      <c r="AT100" s="13">
        <f t="shared" si="34"/>
        <v>2.4984989189189188</v>
      </c>
      <c r="AU100" s="13">
        <f t="shared" si="34"/>
        <v>2.4984989189189188</v>
      </c>
      <c r="AV100" s="13">
        <f t="shared" si="34"/>
        <v>2.4984989189189188</v>
      </c>
      <c r="AW100" s="13">
        <f t="shared" si="34"/>
        <v>2.4984989189189188</v>
      </c>
      <c r="AX100" s="13">
        <f>IF(AX99&gt;100,100,(IF(AX99&lt;0,0,AX99)))</f>
        <v>2.4984989189189188</v>
      </c>
    </row>
    <row r="133" spans="1:1" x14ac:dyDescent="0.25">
      <c r="A133" s="2"/>
    </row>
    <row r="134" spans="1:1" x14ac:dyDescent="0.25">
      <c r="A134" s="2"/>
    </row>
    <row r="135" spans="1:1" x14ac:dyDescent="0.25">
      <c r="A135" s="2"/>
    </row>
    <row r="136" spans="1:1" x14ac:dyDescent="0.25">
      <c r="A136" s="2"/>
    </row>
    <row r="170" spans="1:1" x14ac:dyDescent="0.25">
      <c r="A170" s="2"/>
    </row>
    <row r="171" spans="1:1" x14ac:dyDescent="0.25">
      <c r="A171" s="2"/>
    </row>
    <row r="172" spans="1:1" x14ac:dyDescent="0.25">
      <c r="A172" s="2"/>
    </row>
    <row r="173" spans="1:1" x14ac:dyDescent="0.25">
      <c r="A173" s="2"/>
    </row>
  </sheetData>
  <pageMargins left="0.7" right="0.7" top="0.75" bottom="0.75" header="0.3" footer="0.3"/>
  <pageSetup paperSize="9" orientation="portrait" r:id="rId1"/>
  <headerFooter>
    <oddFooter>&amp;C&amp;1#&amp;"Calibri"&amp;12&amp;K000000OFFICIAL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34"/>
  <sheetViews>
    <sheetView tabSelected="1" workbookViewId="0">
      <selection activeCell="B66" sqref="B66"/>
    </sheetView>
  </sheetViews>
  <sheetFormatPr defaultColWidth="9.140625" defaultRowHeight="15" x14ac:dyDescent="0.25"/>
  <cols>
    <col min="1" max="1" width="50.5703125" style="1" customWidth="1"/>
    <col min="2" max="2" width="12.42578125" style="13" customWidth="1"/>
    <col min="3" max="3" width="15.85546875" style="13" bestFit="1" customWidth="1"/>
    <col min="4" max="4" width="18.28515625" style="13" bestFit="1" customWidth="1"/>
    <col min="5" max="5" width="13.7109375" style="13" bestFit="1" customWidth="1"/>
    <col min="6" max="29" width="12.42578125" style="13" customWidth="1"/>
    <col min="30" max="50" width="12.42578125" style="1" customWidth="1"/>
    <col min="51" max="16384" width="9.140625" style="1"/>
  </cols>
  <sheetData>
    <row r="1" spans="1:50" ht="28.5" x14ac:dyDescent="0.45">
      <c r="A1" s="3" t="s">
        <v>129</v>
      </c>
    </row>
    <row r="3" spans="1:50" ht="15.75" x14ac:dyDescent="0.25">
      <c r="A3" s="4" t="s">
        <v>1</v>
      </c>
    </row>
    <row r="4" spans="1:50" ht="15.75" x14ac:dyDescent="0.25">
      <c r="A4" s="5" t="s">
        <v>4</v>
      </c>
    </row>
    <row r="5" spans="1:50" x14ac:dyDescent="0.25">
      <c r="A5" s="1" t="s">
        <v>5</v>
      </c>
    </row>
    <row r="6" spans="1:50" x14ac:dyDescent="0.25">
      <c r="A6" s="1" t="s">
        <v>2</v>
      </c>
    </row>
    <row r="7" spans="1:50" x14ac:dyDescent="0.25">
      <c r="A7" s="1" t="s">
        <v>3</v>
      </c>
    </row>
    <row r="8" spans="1:50" x14ac:dyDescent="0.25">
      <c r="C8" s="17"/>
      <c r="D8" s="17"/>
      <c r="E8" s="17"/>
      <c r="F8" s="17"/>
      <c r="G8" s="17"/>
    </row>
    <row r="9" spans="1:50" x14ac:dyDescent="0.25">
      <c r="A9" s="21" t="s">
        <v>120</v>
      </c>
      <c r="B9" s="15"/>
      <c r="C9" s="18"/>
      <c r="D9" s="18"/>
      <c r="E9" s="18"/>
      <c r="F9" s="18"/>
      <c r="G9" s="18"/>
      <c r="H9" s="15"/>
      <c r="I9" s="15"/>
      <c r="J9" s="15"/>
      <c r="K9" s="15"/>
      <c r="L9" s="15"/>
      <c r="M9" s="15"/>
      <c r="N9" s="15"/>
      <c r="O9" s="15"/>
      <c r="P9" s="15"/>
      <c r="Q9" s="15"/>
      <c r="R9" s="15"/>
      <c r="S9" s="15"/>
      <c r="T9" s="15"/>
      <c r="U9" s="15"/>
      <c r="V9" s="15"/>
      <c r="W9" s="15"/>
      <c r="X9" s="15"/>
      <c r="Y9" s="15"/>
      <c r="Z9" s="15"/>
      <c r="AA9" s="15"/>
      <c r="AB9" s="15"/>
      <c r="AC9" s="15"/>
    </row>
    <row r="10" spans="1:50" x14ac:dyDescent="0.25">
      <c r="A10" s="2" t="s">
        <v>6</v>
      </c>
      <c r="B10" s="14"/>
      <c r="C10" s="19"/>
      <c r="D10" s="19"/>
      <c r="E10" s="19"/>
      <c r="F10" s="19"/>
      <c r="G10" s="19"/>
      <c r="H10" s="14"/>
      <c r="I10" s="14"/>
      <c r="J10" s="14"/>
      <c r="K10" s="14"/>
      <c r="L10" s="14"/>
      <c r="M10" s="14"/>
      <c r="N10" s="14"/>
      <c r="O10" s="14"/>
      <c r="P10" s="14"/>
      <c r="Q10" s="14"/>
      <c r="R10" s="14"/>
      <c r="S10" s="14"/>
      <c r="T10" s="14"/>
      <c r="U10" s="14"/>
      <c r="V10" s="14"/>
      <c r="W10" s="14"/>
      <c r="X10" s="14"/>
      <c r="Y10" s="14"/>
      <c r="Z10" s="14"/>
      <c r="AA10" s="14"/>
      <c r="AB10" s="14"/>
      <c r="AC10" s="14"/>
      <c r="AD10" s="7"/>
      <c r="AE10" s="7"/>
      <c r="AF10" s="7"/>
      <c r="AG10" s="7"/>
      <c r="AH10" s="7"/>
      <c r="AI10" s="7"/>
      <c r="AJ10" s="7"/>
      <c r="AK10" s="7"/>
      <c r="AL10" s="7"/>
      <c r="AM10" s="7"/>
      <c r="AN10" s="7"/>
      <c r="AO10" s="7"/>
      <c r="AP10" s="7"/>
      <c r="AQ10" s="7"/>
      <c r="AR10" s="7"/>
      <c r="AS10" s="7"/>
      <c r="AT10" s="7"/>
      <c r="AU10" s="7"/>
      <c r="AV10" s="7"/>
      <c r="AW10" s="7"/>
      <c r="AX10" s="7"/>
    </row>
    <row r="11" spans="1:50" x14ac:dyDescent="0.25">
      <c r="A11" s="8" t="s">
        <v>7</v>
      </c>
      <c r="B11" s="14"/>
      <c r="C11" s="19"/>
      <c r="D11" s="19"/>
      <c r="E11" s="19"/>
      <c r="F11" s="19"/>
      <c r="G11" s="19"/>
      <c r="H11" s="14"/>
      <c r="I11" s="14"/>
      <c r="J11" s="14"/>
      <c r="K11" s="14"/>
      <c r="L11" s="14"/>
      <c r="M11" s="14"/>
      <c r="N11" s="14"/>
      <c r="O11" s="14"/>
      <c r="P11" s="14"/>
      <c r="Q11" s="14"/>
      <c r="R11" s="14"/>
      <c r="S11" s="14"/>
      <c r="T11" s="14"/>
      <c r="U11" s="14"/>
      <c r="V11" s="14"/>
      <c r="W11" s="14"/>
      <c r="X11" s="14"/>
      <c r="Y11" s="14"/>
      <c r="Z11" s="14"/>
      <c r="AA11" s="14"/>
      <c r="AB11" s="14"/>
      <c r="AC11" s="14"/>
      <c r="AD11" s="7"/>
      <c r="AE11" s="7"/>
      <c r="AF11" s="7"/>
      <c r="AG11" s="7"/>
      <c r="AH11" s="7"/>
      <c r="AI11" s="7"/>
      <c r="AJ11" s="7"/>
      <c r="AK11" s="7"/>
      <c r="AL11" s="7"/>
      <c r="AM11" s="7"/>
      <c r="AN11" s="7"/>
      <c r="AO11" s="7"/>
      <c r="AP11" s="7"/>
      <c r="AQ11" s="7"/>
      <c r="AR11" s="7"/>
      <c r="AS11" s="7"/>
      <c r="AT11" s="7"/>
      <c r="AU11" s="7"/>
      <c r="AV11" s="7"/>
      <c r="AW11" s="7"/>
      <c r="AX11" s="7"/>
    </row>
    <row r="12" spans="1:50" x14ac:dyDescent="0.25">
      <c r="A12" s="2" t="s">
        <v>8</v>
      </c>
      <c r="B12" s="14"/>
      <c r="C12" s="19"/>
      <c r="D12" s="19"/>
      <c r="E12" s="19"/>
      <c r="F12" s="19"/>
      <c r="G12" s="19"/>
      <c r="H12" s="14"/>
      <c r="I12" s="14"/>
      <c r="J12" s="14"/>
      <c r="K12" s="14"/>
      <c r="L12" s="14"/>
      <c r="M12" s="14"/>
      <c r="N12" s="14"/>
      <c r="O12" s="14"/>
      <c r="P12" s="14"/>
      <c r="Q12" s="14"/>
      <c r="R12" s="14"/>
      <c r="S12" s="14"/>
      <c r="T12" s="14"/>
      <c r="U12" s="14"/>
      <c r="V12" s="14"/>
      <c r="W12" s="14"/>
      <c r="X12" s="14"/>
      <c r="Y12" s="14"/>
      <c r="Z12" s="14"/>
      <c r="AA12" s="14"/>
      <c r="AB12" s="14"/>
      <c r="AC12" s="14"/>
      <c r="AD12" s="7"/>
      <c r="AE12" s="7"/>
      <c r="AF12" s="7"/>
      <c r="AG12" s="7"/>
      <c r="AH12" s="7"/>
      <c r="AI12" s="7"/>
      <c r="AJ12" s="7"/>
      <c r="AK12" s="7"/>
      <c r="AL12" s="7"/>
      <c r="AM12" s="7"/>
      <c r="AN12" s="7"/>
      <c r="AO12" s="7"/>
      <c r="AP12" s="7"/>
      <c r="AQ12" s="7"/>
      <c r="AR12" s="7"/>
      <c r="AS12" s="7"/>
      <c r="AT12" s="7"/>
      <c r="AU12" s="7"/>
      <c r="AV12" s="7"/>
      <c r="AW12" s="7"/>
      <c r="AX12" s="7"/>
    </row>
    <row r="13" spans="1:50" x14ac:dyDescent="0.25">
      <c r="A13" s="2" t="s">
        <v>9</v>
      </c>
      <c r="B13" s="14"/>
      <c r="C13" s="19"/>
      <c r="D13" s="19"/>
      <c r="E13" s="19"/>
      <c r="F13" s="19"/>
      <c r="G13" s="19"/>
      <c r="H13" s="14"/>
      <c r="I13" s="14"/>
      <c r="J13" s="14"/>
      <c r="K13" s="14"/>
      <c r="L13" s="14"/>
      <c r="M13" s="14"/>
      <c r="N13" s="14"/>
      <c r="O13" s="14"/>
      <c r="P13" s="14"/>
      <c r="Q13" s="14"/>
      <c r="R13" s="14"/>
      <c r="S13" s="14"/>
      <c r="T13" s="14"/>
      <c r="U13" s="14"/>
      <c r="V13" s="14"/>
      <c r="W13" s="14"/>
      <c r="X13" s="14"/>
      <c r="Y13" s="14"/>
      <c r="Z13" s="14"/>
      <c r="AA13" s="14"/>
      <c r="AB13" s="14"/>
      <c r="AC13" s="14"/>
      <c r="AD13" s="7"/>
      <c r="AE13" s="7"/>
      <c r="AF13" s="7"/>
      <c r="AG13" s="7"/>
      <c r="AH13" s="7"/>
      <c r="AI13" s="7"/>
      <c r="AJ13" s="7"/>
      <c r="AK13" s="7"/>
      <c r="AL13" s="7"/>
      <c r="AM13" s="7"/>
      <c r="AN13" s="7"/>
      <c r="AO13" s="7"/>
      <c r="AP13" s="7"/>
      <c r="AQ13" s="7"/>
      <c r="AR13" s="7"/>
      <c r="AS13" s="7"/>
      <c r="AT13" s="7"/>
      <c r="AU13" s="7"/>
      <c r="AV13" s="7"/>
      <c r="AW13" s="7"/>
      <c r="AX13" s="7"/>
    </row>
    <row r="14" spans="1:50" x14ac:dyDescent="0.25">
      <c r="A14" s="2" t="s">
        <v>10</v>
      </c>
      <c r="B14" s="14"/>
      <c r="C14" s="19"/>
      <c r="D14" s="19"/>
      <c r="E14" s="19"/>
      <c r="F14" s="19"/>
      <c r="G14" s="19"/>
      <c r="H14" s="14"/>
      <c r="I14" s="14"/>
      <c r="J14" s="14"/>
      <c r="K14" s="14"/>
      <c r="L14" s="14"/>
      <c r="M14" s="14"/>
      <c r="N14" s="14"/>
      <c r="O14" s="14"/>
      <c r="P14" s="14"/>
      <c r="Q14" s="14"/>
      <c r="R14" s="14"/>
      <c r="S14" s="14"/>
      <c r="T14" s="14"/>
      <c r="U14" s="14"/>
      <c r="V14" s="14"/>
      <c r="W14" s="14"/>
      <c r="X14" s="14"/>
      <c r="Y14" s="14"/>
      <c r="Z14" s="14"/>
      <c r="AA14" s="14"/>
      <c r="AB14" s="14"/>
      <c r="AC14" s="14"/>
      <c r="AD14" s="7"/>
      <c r="AE14" s="7"/>
      <c r="AF14" s="7"/>
      <c r="AG14" s="7"/>
      <c r="AH14" s="7"/>
      <c r="AI14" s="7"/>
      <c r="AJ14" s="7"/>
      <c r="AK14" s="7"/>
      <c r="AL14" s="7"/>
      <c r="AM14" s="7"/>
      <c r="AN14" s="7"/>
      <c r="AO14" s="7"/>
      <c r="AP14" s="7"/>
      <c r="AQ14" s="7"/>
      <c r="AR14" s="7"/>
      <c r="AS14" s="7"/>
      <c r="AT14" s="7"/>
      <c r="AU14" s="7"/>
      <c r="AV14" s="7"/>
      <c r="AW14" s="7"/>
      <c r="AX14" s="7"/>
    </row>
    <row r="15" spans="1:50" x14ac:dyDescent="0.25">
      <c r="A15" s="2" t="s">
        <v>11</v>
      </c>
      <c r="B15" s="14"/>
      <c r="C15" s="19"/>
      <c r="D15" s="19"/>
      <c r="E15" s="19"/>
      <c r="F15" s="19"/>
      <c r="G15" s="19"/>
      <c r="H15" s="14"/>
      <c r="I15" s="14"/>
      <c r="J15" s="14"/>
      <c r="K15" s="14"/>
      <c r="L15" s="14"/>
      <c r="M15" s="14"/>
      <c r="N15" s="14"/>
      <c r="O15" s="14"/>
      <c r="P15" s="14"/>
      <c r="Q15" s="14"/>
      <c r="R15" s="14"/>
      <c r="S15" s="14"/>
      <c r="T15" s="14"/>
      <c r="U15" s="14"/>
      <c r="V15" s="14"/>
      <c r="W15" s="14"/>
      <c r="X15" s="14"/>
      <c r="Y15" s="14"/>
      <c r="Z15" s="14"/>
      <c r="AA15" s="14"/>
      <c r="AB15" s="14"/>
      <c r="AC15" s="14"/>
      <c r="AD15" s="7"/>
      <c r="AE15" s="7"/>
      <c r="AF15" s="7"/>
      <c r="AG15" s="7"/>
      <c r="AH15" s="7"/>
      <c r="AI15" s="7"/>
      <c r="AJ15" s="7"/>
      <c r="AK15" s="7"/>
      <c r="AL15" s="7"/>
      <c r="AM15" s="7"/>
      <c r="AN15" s="7"/>
      <c r="AO15" s="7"/>
      <c r="AP15" s="7"/>
      <c r="AQ15" s="7"/>
      <c r="AR15" s="7"/>
      <c r="AS15" s="7"/>
      <c r="AT15" s="7"/>
      <c r="AU15" s="7"/>
      <c r="AV15" s="7"/>
      <c r="AW15" s="7"/>
      <c r="AX15" s="7"/>
    </row>
    <row r="16" spans="1:50" x14ac:dyDescent="0.25">
      <c r="A16" s="2" t="s">
        <v>13</v>
      </c>
      <c r="B16" s="14"/>
      <c r="C16" s="19"/>
      <c r="D16" s="19"/>
      <c r="E16" s="19"/>
      <c r="F16" s="19"/>
      <c r="G16" s="19"/>
      <c r="H16" s="14"/>
      <c r="I16" s="14"/>
      <c r="J16" s="14"/>
      <c r="K16" s="14"/>
      <c r="L16" s="14"/>
      <c r="M16" s="14"/>
      <c r="N16" s="14"/>
      <c r="O16" s="14"/>
      <c r="P16" s="14"/>
      <c r="Q16" s="14"/>
      <c r="R16" s="14"/>
      <c r="S16" s="14"/>
      <c r="T16" s="14"/>
      <c r="U16" s="14"/>
      <c r="V16" s="14"/>
      <c r="W16" s="14"/>
      <c r="X16" s="14"/>
      <c r="Y16" s="14"/>
      <c r="Z16" s="14"/>
      <c r="AA16" s="14"/>
      <c r="AB16" s="14"/>
      <c r="AC16" s="14"/>
      <c r="AD16" s="7"/>
      <c r="AE16" s="7"/>
      <c r="AF16" s="7"/>
      <c r="AG16" s="7"/>
      <c r="AH16" s="7"/>
      <c r="AI16" s="7"/>
      <c r="AJ16" s="7"/>
      <c r="AK16" s="7"/>
      <c r="AL16" s="7"/>
      <c r="AM16" s="7"/>
      <c r="AN16" s="7"/>
      <c r="AO16" s="7"/>
      <c r="AP16" s="7"/>
      <c r="AQ16" s="7"/>
      <c r="AR16" s="7"/>
      <c r="AS16" s="7"/>
      <c r="AT16" s="7"/>
      <c r="AU16" s="7"/>
      <c r="AV16" s="7"/>
      <c r="AW16" s="7"/>
      <c r="AX16" s="7"/>
    </row>
    <row r="17" spans="1:50" x14ac:dyDescent="0.25">
      <c r="A17" s="2" t="s">
        <v>12</v>
      </c>
      <c r="B17" s="14"/>
      <c r="C17" s="19"/>
      <c r="D17" s="19"/>
      <c r="E17" s="19"/>
      <c r="F17" s="19"/>
      <c r="G17" s="19"/>
      <c r="H17" s="14"/>
      <c r="I17" s="14"/>
      <c r="J17" s="14"/>
      <c r="K17" s="14"/>
      <c r="L17" s="14"/>
      <c r="M17" s="14"/>
      <c r="N17" s="14"/>
      <c r="O17" s="14"/>
      <c r="P17" s="14"/>
      <c r="Q17" s="14"/>
      <c r="R17" s="14"/>
      <c r="S17" s="14"/>
      <c r="T17" s="14"/>
      <c r="U17" s="14"/>
      <c r="V17" s="14"/>
      <c r="W17" s="14"/>
      <c r="X17" s="14"/>
      <c r="Y17" s="14"/>
      <c r="Z17" s="14"/>
      <c r="AA17" s="14"/>
      <c r="AB17" s="14"/>
      <c r="AC17" s="14"/>
      <c r="AD17" s="7"/>
      <c r="AE17" s="7"/>
      <c r="AF17" s="7"/>
      <c r="AG17" s="7"/>
      <c r="AH17" s="7"/>
      <c r="AI17" s="7"/>
      <c r="AJ17" s="7"/>
      <c r="AK17" s="7"/>
      <c r="AL17" s="7"/>
      <c r="AM17" s="7"/>
      <c r="AN17" s="7"/>
      <c r="AO17" s="7"/>
      <c r="AP17" s="7"/>
      <c r="AQ17" s="7"/>
      <c r="AR17" s="7"/>
      <c r="AS17" s="7"/>
      <c r="AT17" s="7"/>
      <c r="AU17" s="7"/>
      <c r="AV17" s="7"/>
      <c r="AW17" s="7"/>
      <c r="AX17" s="7"/>
    </row>
    <row r="18" spans="1:50" x14ac:dyDescent="0.25">
      <c r="A18" s="2" t="s">
        <v>14</v>
      </c>
      <c r="B18" s="14"/>
      <c r="C18" s="19"/>
      <c r="D18" s="19"/>
      <c r="E18" s="19"/>
      <c r="F18" s="19"/>
      <c r="G18" s="19"/>
      <c r="H18" s="14"/>
      <c r="I18" s="14"/>
      <c r="J18" s="14"/>
      <c r="K18" s="14"/>
      <c r="L18" s="14"/>
      <c r="M18" s="14"/>
      <c r="N18" s="14"/>
      <c r="O18" s="14"/>
      <c r="P18" s="14"/>
      <c r="Q18" s="14"/>
      <c r="R18" s="14"/>
      <c r="S18" s="14"/>
      <c r="T18" s="14"/>
      <c r="U18" s="14"/>
      <c r="V18" s="14"/>
      <c r="W18" s="14"/>
      <c r="X18" s="14"/>
      <c r="Y18" s="14"/>
      <c r="Z18" s="14"/>
      <c r="AA18" s="14"/>
      <c r="AB18" s="14"/>
      <c r="AC18" s="14"/>
      <c r="AD18" s="7"/>
      <c r="AE18" s="7"/>
      <c r="AF18" s="7"/>
      <c r="AG18" s="7"/>
      <c r="AH18" s="7"/>
      <c r="AI18" s="7"/>
      <c r="AJ18" s="7"/>
      <c r="AK18" s="7"/>
      <c r="AL18" s="7"/>
      <c r="AM18" s="7"/>
      <c r="AN18" s="7"/>
      <c r="AO18" s="7"/>
      <c r="AP18" s="7"/>
      <c r="AQ18" s="7"/>
      <c r="AR18" s="7"/>
      <c r="AS18" s="7"/>
      <c r="AT18" s="7"/>
      <c r="AU18" s="7"/>
      <c r="AV18" s="7"/>
      <c r="AW18" s="7"/>
      <c r="AX18" s="7"/>
    </row>
    <row r="19" spans="1:50" x14ac:dyDescent="0.25">
      <c r="A19" s="2" t="s">
        <v>15</v>
      </c>
      <c r="B19" s="14"/>
      <c r="C19" s="19"/>
      <c r="D19" s="19"/>
      <c r="E19" s="19"/>
      <c r="F19" s="19"/>
      <c r="G19" s="19"/>
      <c r="H19" s="14"/>
      <c r="I19" s="14"/>
      <c r="J19" s="14"/>
      <c r="K19" s="14"/>
      <c r="L19" s="14"/>
      <c r="M19" s="14"/>
      <c r="N19" s="14"/>
      <c r="O19" s="14"/>
      <c r="P19" s="14"/>
      <c r="Q19" s="14"/>
      <c r="R19" s="14"/>
      <c r="S19" s="14"/>
      <c r="T19" s="14"/>
      <c r="U19" s="14"/>
      <c r="V19" s="14"/>
      <c r="W19" s="14"/>
      <c r="X19" s="14"/>
      <c r="Y19" s="14"/>
      <c r="Z19" s="14"/>
      <c r="AA19" s="14"/>
      <c r="AB19" s="14"/>
      <c r="AC19" s="14"/>
      <c r="AD19" s="7"/>
      <c r="AE19" s="7"/>
      <c r="AF19" s="7"/>
      <c r="AG19" s="7"/>
      <c r="AH19" s="7"/>
      <c r="AI19" s="7"/>
      <c r="AJ19" s="7"/>
      <c r="AK19" s="7"/>
      <c r="AL19" s="7"/>
      <c r="AM19" s="7"/>
      <c r="AN19" s="7"/>
      <c r="AO19" s="7"/>
      <c r="AP19" s="7"/>
      <c r="AQ19" s="7"/>
      <c r="AR19" s="7"/>
      <c r="AS19" s="7"/>
      <c r="AT19" s="7"/>
      <c r="AU19" s="7"/>
      <c r="AV19" s="7"/>
      <c r="AW19" s="7"/>
      <c r="AX19" s="7"/>
    </row>
    <row r="20" spans="1:50" x14ac:dyDescent="0.25">
      <c r="A20" s="2" t="s">
        <v>16</v>
      </c>
      <c r="B20" s="14"/>
      <c r="C20" s="19"/>
      <c r="D20" s="19"/>
      <c r="E20" s="19"/>
      <c r="F20" s="19"/>
      <c r="G20" s="19"/>
      <c r="H20" s="14"/>
      <c r="I20" s="14"/>
      <c r="J20" s="14"/>
      <c r="K20" s="14"/>
      <c r="L20" s="14"/>
      <c r="M20" s="14"/>
      <c r="N20" s="14"/>
      <c r="O20" s="14"/>
      <c r="P20" s="14"/>
      <c r="Q20" s="14"/>
      <c r="R20" s="14"/>
      <c r="S20" s="14"/>
      <c r="T20" s="14"/>
      <c r="U20" s="14"/>
      <c r="V20" s="14"/>
      <c r="W20" s="14"/>
      <c r="X20" s="14"/>
      <c r="Y20" s="14"/>
      <c r="Z20" s="14"/>
      <c r="AA20" s="14"/>
      <c r="AB20" s="14"/>
      <c r="AC20" s="14"/>
      <c r="AD20" s="7"/>
      <c r="AE20" s="7"/>
      <c r="AF20" s="7"/>
      <c r="AG20" s="7"/>
      <c r="AH20" s="7"/>
      <c r="AI20" s="7"/>
      <c r="AJ20" s="7"/>
      <c r="AK20" s="7"/>
      <c r="AL20" s="7"/>
      <c r="AM20" s="7"/>
      <c r="AN20" s="7"/>
      <c r="AO20" s="7"/>
      <c r="AP20" s="7"/>
      <c r="AQ20" s="7"/>
      <c r="AR20" s="7"/>
      <c r="AS20" s="7"/>
      <c r="AT20" s="7"/>
      <c r="AU20" s="7"/>
      <c r="AV20" s="7"/>
      <c r="AW20" s="7"/>
      <c r="AX20" s="7"/>
    </row>
    <row r="21" spans="1:50" x14ac:dyDescent="0.25">
      <c r="A21" s="2" t="s">
        <v>19</v>
      </c>
      <c r="B21" s="14"/>
      <c r="C21" s="19"/>
      <c r="D21" s="19"/>
      <c r="E21" s="19"/>
      <c r="F21" s="19"/>
      <c r="G21" s="19"/>
      <c r="H21" s="14"/>
      <c r="I21" s="14"/>
      <c r="J21" s="14"/>
      <c r="K21" s="14"/>
      <c r="L21" s="14"/>
      <c r="M21" s="14"/>
      <c r="N21" s="14"/>
      <c r="O21" s="14"/>
      <c r="P21" s="14"/>
      <c r="Q21" s="14"/>
      <c r="R21" s="14"/>
      <c r="S21" s="14"/>
      <c r="T21" s="14"/>
      <c r="U21" s="14"/>
      <c r="V21" s="14"/>
      <c r="W21" s="14"/>
      <c r="X21" s="14"/>
      <c r="Y21" s="14"/>
      <c r="Z21" s="14"/>
      <c r="AA21" s="14"/>
      <c r="AB21" s="14"/>
      <c r="AC21" s="14"/>
      <c r="AD21" s="7"/>
      <c r="AE21" s="7"/>
      <c r="AF21" s="7"/>
      <c r="AG21" s="7"/>
      <c r="AH21" s="7"/>
      <c r="AI21" s="7"/>
      <c r="AJ21" s="7"/>
      <c r="AK21" s="7"/>
      <c r="AL21" s="7"/>
      <c r="AM21" s="7"/>
      <c r="AN21" s="7"/>
      <c r="AO21" s="7"/>
      <c r="AP21" s="7"/>
      <c r="AQ21" s="7"/>
      <c r="AR21" s="7"/>
      <c r="AS21" s="7"/>
      <c r="AT21" s="7"/>
      <c r="AU21" s="7"/>
      <c r="AV21" s="7"/>
      <c r="AW21" s="7"/>
      <c r="AX21" s="7"/>
    </row>
    <row r="22" spans="1:50" x14ac:dyDescent="0.25">
      <c r="A22" s="2" t="s">
        <v>18</v>
      </c>
      <c r="B22" s="14"/>
      <c r="C22" s="19"/>
      <c r="D22" s="19"/>
      <c r="E22" s="19"/>
      <c r="F22" s="19"/>
      <c r="G22" s="19"/>
      <c r="H22" s="14"/>
      <c r="I22" s="14"/>
      <c r="J22" s="14"/>
      <c r="K22" s="14"/>
      <c r="L22" s="14"/>
      <c r="M22" s="14"/>
      <c r="N22" s="14"/>
      <c r="O22" s="14"/>
      <c r="P22" s="14"/>
      <c r="Q22" s="14"/>
      <c r="R22" s="14"/>
      <c r="S22" s="14"/>
      <c r="T22" s="14"/>
      <c r="U22" s="14"/>
      <c r="V22" s="14"/>
      <c r="W22" s="14"/>
      <c r="X22" s="14"/>
      <c r="Y22" s="14"/>
      <c r="Z22" s="14"/>
      <c r="AA22" s="14"/>
      <c r="AB22" s="14"/>
      <c r="AC22" s="14"/>
      <c r="AD22" s="7"/>
      <c r="AE22" s="7"/>
      <c r="AF22" s="7"/>
      <c r="AG22" s="7"/>
      <c r="AH22" s="7"/>
      <c r="AI22" s="7"/>
      <c r="AJ22" s="7"/>
      <c r="AK22" s="7"/>
      <c r="AL22" s="7"/>
      <c r="AM22" s="7"/>
      <c r="AN22" s="7"/>
      <c r="AO22" s="7"/>
      <c r="AP22" s="7"/>
      <c r="AQ22" s="7"/>
      <c r="AR22" s="7"/>
      <c r="AS22" s="7"/>
      <c r="AT22" s="7"/>
      <c r="AU22" s="7"/>
      <c r="AV22" s="7"/>
      <c r="AW22" s="7"/>
      <c r="AX22" s="7"/>
    </row>
    <row r="23" spans="1:50" x14ac:dyDescent="0.25">
      <c r="A23" s="2" t="s">
        <v>17</v>
      </c>
      <c r="B23" s="14"/>
      <c r="C23" s="19"/>
      <c r="D23" s="19"/>
      <c r="E23" s="19"/>
      <c r="F23" s="19"/>
      <c r="G23" s="19"/>
      <c r="H23" s="14"/>
      <c r="I23" s="14"/>
      <c r="J23" s="14"/>
      <c r="K23" s="14"/>
      <c r="L23" s="14"/>
      <c r="M23" s="14"/>
      <c r="N23" s="14"/>
      <c r="O23" s="14"/>
      <c r="P23" s="14"/>
      <c r="Q23" s="14"/>
      <c r="R23" s="14"/>
      <c r="S23" s="14"/>
      <c r="T23" s="14"/>
      <c r="U23" s="14"/>
      <c r="V23" s="14"/>
      <c r="W23" s="14"/>
      <c r="X23" s="14"/>
      <c r="Y23" s="14"/>
      <c r="Z23" s="14"/>
      <c r="AA23" s="14"/>
      <c r="AB23" s="14"/>
      <c r="AC23" s="14"/>
      <c r="AD23" s="7"/>
      <c r="AE23" s="7"/>
      <c r="AF23" s="7"/>
      <c r="AG23" s="7"/>
      <c r="AH23" s="7"/>
      <c r="AI23" s="7"/>
      <c r="AJ23" s="7"/>
      <c r="AK23" s="7"/>
      <c r="AL23" s="7"/>
      <c r="AM23" s="7"/>
      <c r="AN23" s="7"/>
      <c r="AO23" s="7"/>
      <c r="AP23" s="7"/>
      <c r="AQ23" s="7"/>
      <c r="AR23" s="7"/>
      <c r="AS23" s="7"/>
      <c r="AT23" s="7"/>
      <c r="AU23" s="7"/>
      <c r="AV23" s="7"/>
      <c r="AW23" s="7"/>
      <c r="AX23" s="7"/>
    </row>
    <row r="24" spans="1:50" x14ac:dyDescent="0.25">
      <c r="A24" s="2" t="s">
        <v>20</v>
      </c>
      <c r="B24" s="14"/>
      <c r="C24" s="19"/>
      <c r="D24" s="19"/>
      <c r="E24" s="19"/>
      <c r="F24" s="19"/>
      <c r="G24" s="19"/>
      <c r="H24" s="14"/>
      <c r="I24" s="14"/>
      <c r="J24" s="14"/>
      <c r="K24" s="14"/>
      <c r="L24" s="14"/>
      <c r="M24" s="14"/>
      <c r="N24" s="14"/>
      <c r="O24" s="14"/>
      <c r="P24" s="14"/>
      <c r="Q24" s="14"/>
      <c r="R24" s="14"/>
      <c r="S24" s="14"/>
      <c r="T24" s="14"/>
      <c r="U24" s="14"/>
      <c r="V24" s="14"/>
      <c r="W24" s="14"/>
      <c r="X24" s="14"/>
      <c r="Y24" s="14"/>
      <c r="Z24" s="14"/>
      <c r="AA24" s="14"/>
      <c r="AB24" s="14"/>
      <c r="AC24" s="14"/>
      <c r="AD24" s="7"/>
      <c r="AE24" s="7"/>
      <c r="AF24" s="7"/>
      <c r="AG24" s="7"/>
      <c r="AH24" s="7"/>
      <c r="AI24" s="7"/>
      <c r="AJ24" s="7"/>
      <c r="AK24" s="7"/>
      <c r="AL24" s="7"/>
      <c r="AM24" s="7"/>
      <c r="AN24" s="7"/>
      <c r="AO24" s="7"/>
      <c r="AP24" s="7"/>
      <c r="AQ24" s="7"/>
      <c r="AR24" s="7"/>
      <c r="AS24" s="7"/>
      <c r="AT24" s="7"/>
      <c r="AU24" s="7"/>
      <c r="AV24" s="7"/>
      <c r="AW24" s="7"/>
      <c r="AX24" s="7"/>
    </row>
    <row r="25" spans="1:50" x14ac:dyDescent="0.25">
      <c r="A25" s="2" t="s">
        <v>21</v>
      </c>
      <c r="B25" s="14"/>
      <c r="C25" s="19"/>
      <c r="D25" s="19"/>
      <c r="E25" s="19"/>
      <c r="F25" s="19"/>
      <c r="G25" s="19"/>
      <c r="H25" s="14"/>
      <c r="I25" s="14"/>
      <c r="J25" s="14"/>
      <c r="K25" s="14"/>
      <c r="L25" s="14"/>
      <c r="M25" s="14"/>
      <c r="N25" s="14"/>
      <c r="O25" s="14"/>
      <c r="P25" s="14"/>
      <c r="Q25" s="14"/>
      <c r="R25" s="14"/>
      <c r="S25" s="14"/>
      <c r="T25" s="14"/>
      <c r="U25" s="14"/>
      <c r="V25" s="14"/>
      <c r="W25" s="14"/>
      <c r="X25" s="14"/>
      <c r="Y25" s="14"/>
      <c r="Z25" s="14"/>
      <c r="AA25" s="14"/>
      <c r="AB25" s="14"/>
      <c r="AC25" s="14"/>
      <c r="AD25" s="7"/>
      <c r="AE25" s="7"/>
      <c r="AF25" s="7"/>
      <c r="AG25" s="7"/>
      <c r="AH25" s="7"/>
      <c r="AI25" s="7"/>
      <c r="AJ25" s="7"/>
      <c r="AK25" s="7"/>
      <c r="AL25" s="7"/>
      <c r="AM25" s="7"/>
      <c r="AN25" s="7"/>
      <c r="AO25" s="7"/>
      <c r="AP25" s="7"/>
      <c r="AQ25" s="7"/>
      <c r="AR25" s="7"/>
      <c r="AS25" s="7"/>
      <c r="AT25" s="7"/>
      <c r="AU25" s="7"/>
      <c r="AV25" s="7"/>
      <c r="AW25" s="7"/>
      <c r="AX25" s="7"/>
    </row>
    <row r="26" spans="1:50" x14ac:dyDescent="0.25">
      <c r="A26" s="2" t="s">
        <v>22</v>
      </c>
      <c r="B26" s="14"/>
      <c r="C26" s="19"/>
      <c r="D26" s="19"/>
      <c r="E26" s="19"/>
      <c r="F26" s="19"/>
      <c r="G26" s="19"/>
      <c r="H26" s="14"/>
      <c r="I26" s="14"/>
      <c r="J26" s="14"/>
      <c r="K26" s="14"/>
      <c r="L26" s="14"/>
      <c r="M26" s="14"/>
      <c r="N26" s="14"/>
      <c r="O26" s="14"/>
      <c r="P26" s="14"/>
      <c r="Q26" s="14"/>
      <c r="R26" s="14"/>
      <c r="S26" s="14"/>
      <c r="T26" s="14"/>
      <c r="U26" s="14"/>
      <c r="V26" s="14"/>
      <c r="W26" s="14"/>
      <c r="X26" s="14"/>
      <c r="Y26" s="14"/>
      <c r="Z26" s="14"/>
      <c r="AA26" s="14"/>
      <c r="AB26" s="14"/>
      <c r="AC26" s="14"/>
      <c r="AD26" s="7"/>
      <c r="AE26" s="7"/>
      <c r="AF26" s="7"/>
      <c r="AG26" s="7"/>
      <c r="AH26" s="7"/>
      <c r="AI26" s="7"/>
      <c r="AJ26" s="7"/>
      <c r="AK26" s="7"/>
      <c r="AL26" s="7"/>
      <c r="AM26" s="7"/>
      <c r="AN26" s="7"/>
      <c r="AO26" s="7"/>
      <c r="AP26" s="7"/>
      <c r="AQ26" s="7"/>
      <c r="AR26" s="7"/>
      <c r="AS26" s="7"/>
      <c r="AT26" s="7"/>
      <c r="AU26" s="7"/>
      <c r="AV26" s="7"/>
      <c r="AW26" s="7"/>
      <c r="AX26" s="7"/>
    </row>
    <row r="27" spans="1:50" x14ac:dyDescent="0.25">
      <c r="A27" s="2" t="s">
        <v>23</v>
      </c>
      <c r="B27" s="14"/>
      <c r="C27" s="19"/>
      <c r="D27" s="19"/>
      <c r="E27" s="19"/>
      <c r="F27" s="19"/>
      <c r="G27" s="19"/>
      <c r="H27" s="14"/>
      <c r="I27" s="14"/>
      <c r="J27" s="14"/>
      <c r="K27" s="14"/>
      <c r="L27" s="14"/>
      <c r="M27" s="14"/>
      <c r="N27" s="14"/>
      <c r="O27" s="14"/>
      <c r="P27" s="14"/>
      <c r="Q27" s="14"/>
      <c r="R27" s="14"/>
      <c r="S27" s="14"/>
      <c r="T27" s="14"/>
      <c r="U27" s="14"/>
      <c r="V27" s="14"/>
      <c r="W27" s="14"/>
      <c r="X27" s="14"/>
      <c r="Y27" s="14"/>
      <c r="Z27" s="14"/>
      <c r="AA27" s="14"/>
      <c r="AB27" s="14"/>
      <c r="AC27" s="14"/>
      <c r="AD27" s="7"/>
      <c r="AE27" s="7"/>
      <c r="AF27" s="7"/>
      <c r="AG27" s="7"/>
      <c r="AH27" s="7"/>
      <c r="AI27" s="7"/>
      <c r="AJ27" s="7"/>
      <c r="AK27" s="7"/>
      <c r="AL27" s="7"/>
      <c r="AM27" s="7"/>
      <c r="AN27" s="7"/>
      <c r="AO27" s="7"/>
      <c r="AP27" s="7"/>
      <c r="AQ27" s="7"/>
      <c r="AR27" s="7"/>
      <c r="AS27" s="7"/>
      <c r="AT27" s="7"/>
      <c r="AU27" s="7"/>
      <c r="AV27" s="7"/>
      <c r="AW27" s="7"/>
      <c r="AX27" s="7"/>
    </row>
    <row r="28" spans="1:50" x14ac:dyDescent="0.25">
      <c r="A28" s="2" t="s">
        <v>24</v>
      </c>
      <c r="B28" s="14"/>
      <c r="C28" s="19"/>
      <c r="D28" s="19"/>
      <c r="E28" s="19"/>
      <c r="F28" s="19"/>
      <c r="G28" s="19"/>
      <c r="H28" s="14"/>
      <c r="I28" s="14"/>
      <c r="J28" s="14"/>
      <c r="K28" s="14"/>
      <c r="L28" s="14"/>
      <c r="M28" s="14"/>
      <c r="N28" s="14"/>
      <c r="O28" s="14"/>
      <c r="P28" s="14"/>
      <c r="Q28" s="14"/>
      <c r="R28" s="14"/>
      <c r="S28" s="14"/>
      <c r="T28" s="14"/>
      <c r="U28" s="14"/>
      <c r="V28" s="14"/>
      <c r="W28" s="14"/>
      <c r="X28" s="14"/>
      <c r="Y28" s="14"/>
      <c r="Z28" s="14"/>
      <c r="AA28" s="14"/>
      <c r="AB28" s="14"/>
      <c r="AC28" s="14"/>
      <c r="AD28" s="7"/>
      <c r="AE28" s="7"/>
      <c r="AF28" s="7"/>
      <c r="AG28" s="7"/>
      <c r="AH28" s="7"/>
      <c r="AI28" s="7"/>
      <c r="AJ28" s="7"/>
      <c r="AK28" s="7"/>
      <c r="AL28" s="7"/>
      <c r="AM28" s="7"/>
      <c r="AN28" s="7"/>
      <c r="AO28" s="7"/>
      <c r="AP28" s="7"/>
      <c r="AQ28" s="7"/>
      <c r="AR28" s="7"/>
      <c r="AS28" s="7"/>
      <c r="AT28" s="7"/>
      <c r="AU28" s="7"/>
      <c r="AV28" s="7"/>
      <c r="AW28" s="7"/>
      <c r="AX28" s="7"/>
    </row>
    <row r="29" spans="1:50" x14ac:dyDescent="0.25">
      <c r="A29" s="2" t="s">
        <v>25</v>
      </c>
      <c r="B29" s="14"/>
      <c r="C29" s="19"/>
      <c r="D29" s="19"/>
      <c r="E29" s="19"/>
      <c r="F29" s="19"/>
      <c r="G29" s="19"/>
      <c r="H29" s="14"/>
      <c r="I29" s="14"/>
      <c r="J29" s="14"/>
      <c r="K29" s="14"/>
      <c r="L29" s="14"/>
      <c r="M29" s="14"/>
      <c r="N29" s="14"/>
      <c r="O29" s="14"/>
      <c r="P29" s="14"/>
      <c r="Q29" s="14"/>
      <c r="R29" s="14"/>
      <c r="S29" s="14"/>
      <c r="T29" s="14"/>
      <c r="U29" s="14"/>
      <c r="V29" s="14"/>
      <c r="W29" s="14"/>
      <c r="X29" s="14"/>
      <c r="Y29" s="14"/>
      <c r="Z29" s="14"/>
      <c r="AA29" s="14"/>
      <c r="AB29" s="14"/>
      <c r="AC29" s="14"/>
      <c r="AD29" s="7"/>
      <c r="AE29" s="7"/>
      <c r="AF29" s="7"/>
      <c r="AG29" s="7"/>
      <c r="AH29" s="7"/>
      <c r="AI29" s="7"/>
      <c r="AJ29" s="7"/>
      <c r="AK29" s="7"/>
      <c r="AL29" s="7"/>
      <c r="AM29" s="7"/>
      <c r="AN29" s="7"/>
      <c r="AO29" s="7"/>
      <c r="AP29" s="7"/>
      <c r="AQ29" s="7"/>
      <c r="AR29" s="7"/>
      <c r="AS29" s="7"/>
      <c r="AT29" s="7"/>
      <c r="AU29" s="7"/>
      <c r="AV29" s="7"/>
      <c r="AW29" s="7"/>
      <c r="AX29" s="7"/>
    </row>
    <row r="30" spans="1:50" x14ac:dyDescent="0.25">
      <c r="A30" s="2" t="s">
        <v>26</v>
      </c>
      <c r="B30" s="14"/>
      <c r="C30" s="19"/>
      <c r="D30" s="19"/>
      <c r="E30" s="19"/>
      <c r="F30" s="19"/>
      <c r="G30" s="19"/>
      <c r="H30" s="14"/>
      <c r="I30" s="14"/>
      <c r="J30" s="14"/>
      <c r="K30" s="14"/>
      <c r="L30" s="14"/>
      <c r="M30" s="14"/>
      <c r="N30" s="14"/>
      <c r="O30" s="14"/>
      <c r="P30" s="14"/>
      <c r="Q30" s="14"/>
      <c r="R30" s="14"/>
      <c r="S30" s="14"/>
      <c r="T30" s="14"/>
      <c r="U30" s="14"/>
      <c r="V30" s="14"/>
      <c r="W30" s="14"/>
      <c r="X30" s="14"/>
      <c r="Y30" s="14"/>
      <c r="Z30" s="14"/>
      <c r="AA30" s="14"/>
      <c r="AB30" s="14"/>
      <c r="AC30" s="14"/>
      <c r="AD30" s="7"/>
      <c r="AE30" s="7"/>
      <c r="AF30" s="7"/>
      <c r="AG30" s="7"/>
      <c r="AH30" s="7"/>
      <c r="AI30" s="7"/>
      <c r="AJ30" s="7"/>
      <c r="AK30" s="7"/>
      <c r="AL30" s="7"/>
      <c r="AM30" s="7"/>
      <c r="AN30" s="7"/>
      <c r="AO30" s="7"/>
      <c r="AP30" s="7"/>
      <c r="AQ30" s="7"/>
      <c r="AR30" s="7"/>
      <c r="AS30" s="7"/>
      <c r="AT30" s="7"/>
      <c r="AU30" s="7"/>
      <c r="AV30" s="7"/>
      <c r="AW30" s="7"/>
      <c r="AX30" s="7"/>
    </row>
    <row r="32" spans="1:50" s="5" customFormat="1" ht="15.75" x14ac:dyDescent="0.25">
      <c r="A32" s="9" t="s">
        <v>0</v>
      </c>
      <c r="B32" s="12">
        <f>B95</f>
        <v>0</v>
      </c>
      <c r="C32" s="12">
        <f t="shared" ref="C32:AX32" si="0">C95</f>
        <v>0</v>
      </c>
      <c r="D32" s="12">
        <f t="shared" si="0"/>
        <v>0</v>
      </c>
      <c r="E32" s="12">
        <f t="shared" si="0"/>
        <v>0</v>
      </c>
      <c r="F32" s="12">
        <f t="shared" si="0"/>
        <v>0</v>
      </c>
      <c r="G32" s="12">
        <f t="shared" si="0"/>
        <v>0</v>
      </c>
      <c r="H32" s="12">
        <f t="shared" si="0"/>
        <v>0</v>
      </c>
      <c r="I32" s="12">
        <f t="shared" si="0"/>
        <v>0</v>
      </c>
      <c r="J32" s="12">
        <f t="shared" si="0"/>
        <v>0</v>
      </c>
      <c r="K32" s="12">
        <f t="shared" si="0"/>
        <v>0</v>
      </c>
      <c r="L32" s="12">
        <f t="shared" si="0"/>
        <v>0</v>
      </c>
      <c r="M32" s="12">
        <f t="shared" si="0"/>
        <v>0</v>
      </c>
      <c r="N32" s="12">
        <f t="shared" si="0"/>
        <v>0</v>
      </c>
      <c r="O32" s="12">
        <f t="shared" si="0"/>
        <v>0</v>
      </c>
      <c r="P32" s="12">
        <f t="shared" si="0"/>
        <v>0</v>
      </c>
      <c r="Q32" s="12">
        <f t="shared" si="0"/>
        <v>0</v>
      </c>
      <c r="R32" s="12">
        <f t="shared" si="0"/>
        <v>0</v>
      </c>
      <c r="S32" s="12">
        <f t="shared" si="0"/>
        <v>0</v>
      </c>
      <c r="T32" s="12">
        <f t="shared" si="0"/>
        <v>0</v>
      </c>
      <c r="U32" s="12">
        <f t="shared" si="0"/>
        <v>0</v>
      </c>
      <c r="V32" s="12">
        <f t="shared" si="0"/>
        <v>0</v>
      </c>
      <c r="W32" s="12">
        <f t="shared" si="0"/>
        <v>0</v>
      </c>
      <c r="X32" s="12">
        <f t="shared" si="0"/>
        <v>0</v>
      </c>
      <c r="Y32" s="12">
        <f t="shared" si="0"/>
        <v>0</v>
      </c>
      <c r="Z32" s="12">
        <f t="shared" si="0"/>
        <v>0</v>
      </c>
      <c r="AA32" s="12">
        <f t="shared" si="0"/>
        <v>0</v>
      </c>
      <c r="AB32" s="12">
        <f t="shared" si="0"/>
        <v>0</v>
      </c>
      <c r="AC32" s="12">
        <f t="shared" si="0"/>
        <v>0</v>
      </c>
      <c r="AD32" s="12">
        <f t="shared" si="0"/>
        <v>0</v>
      </c>
      <c r="AE32" s="12">
        <f t="shared" si="0"/>
        <v>0</v>
      </c>
      <c r="AF32" s="12">
        <f t="shared" si="0"/>
        <v>0</v>
      </c>
      <c r="AG32" s="12">
        <f t="shared" si="0"/>
        <v>0</v>
      </c>
      <c r="AH32" s="12">
        <f t="shared" si="0"/>
        <v>0</v>
      </c>
      <c r="AI32" s="12">
        <f t="shared" si="0"/>
        <v>0</v>
      </c>
      <c r="AJ32" s="12">
        <f t="shared" si="0"/>
        <v>0</v>
      </c>
      <c r="AK32" s="12">
        <f t="shared" si="0"/>
        <v>0</v>
      </c>
      <c r="AL32" s="12">
        <f t="shared" si="0"/>
        <v>0</v>
      </c>
      <c r="AM32" s="12">
        <f t="shared" si="0"/>
        <v>0</v>
      </c>
      <c r="AN32" s="12">
        <f t="shared" si="0"/>
        <v>0</v>
      </c>
      <c r="AO32" s="12">
        <f t="shared" si="0"/>
        <v>0</v>
      </c>
      <c r="AP32" s="12">
        <f t="shared" si="0"/>
        <v>0</v>
      </c>
      <c r="AQ32" s="12">
        <f t="shared" si="0"/>
        <v>0</v>
      </c>
      <c r="AR32" s="12">
        <f t="shared" si="0"/>
        <v>0</v>
      </c>
      <c r="AS32" s="12">
        <f t="shared" si="0"/>
        <v>0</v>
      </c>
      <c r="AT32" s="12">
        <f t="shared" si="0"/>
        <v>0</v>
      </c>
      <c r="AU32" s="12">
        <f t="shared" si="0"/>
        <v>0</v>
      </c>
      <c r="AV32" s="12">
        <f t="shared" si="0"/>
        <v>0</v>
      </c>
      <c r="AW32" s="12">
        <f t="shared" si="0"/>
        <v>0</v>
      </c>
      <c r="AX32" s="12">
        <f t="shared" si="0"/>
        <v>0</v>
      </c>
    </row>
    <row r="34" spans="2:29" s="10" customFormat="1" x14ac:dyDescent="0.2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2:29" s="10" customFormat="1" x14ac:dyDescent="0.2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2:29" s="10" customFormat="1" x14ac:dyDescent="0.2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2:29" s="10" customFormat="1" x14ac:dyDescent="0.2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2:29" s="10" customFormat="1" x14ac:dyDescent="0.2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2:29" s="10" customFormat="1" x14ac:dyDescent="0.2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2:29" s="10" customFormat="1" x14ac:dyDescent="0.2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2:29" s="10" customFormat="1" x14ac:dyDescent="0.2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2:29" s="10" customFormat="1" x14ac:dyDescent="0.2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2:29" s="10" customFormat="1" x14ac:dyDescent="0.2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2:29" s="10" customFormat="1" x14ac:dyDescent="0.2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2:29" s="10" customFormat="1" x14ac:dyDescent="0.2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2:29" s="10" customFormat="1" x14ac:dyDescent="0.2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2:29" s="10" customFormat="1" x14ac:dyDescent="0.2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2:29" s="10" customFormat="1" x14ac:dyDescent="0.2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1:80" s="10" customFormat="1" x14ac:dyDescent="0.2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80" s="10" customFormat="1" x14ac:dyDescent="0.2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80" s="10" customFormat="1" x14ac:dyDescent="0.2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1:80" s="10" customFormat="1" x14ac:dyDescent="0.2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1:80" s="10" customFormat="1" x14ac:dyDescent="0.2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1:80" s="10" customFormat="1" x14ac:dyDescent="0.2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1:80" s="10" customFormat="1" x14ac:dyDescent="0.2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1:80" s="10" customFormat="1" x14ac:dyDescent="0.2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1:80" s="10" customFormat="1" x14ac:dyDescent="0.2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1:80" s="10" customFormat="1" x14ac:dyDescent="0.2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1:80" s="10" customFormat="1"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80" s="10" customFormat="1"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2" spans="1:80" x14ac:dyDescent="0.25">
      <c r="A62" s="1" t="s">
        <v>132</v>
      </c>
      <c r="B62" s="1">
        <f>IF(B27&gt;10,IF(B22&gt;3,IF(B26&gt;15,78.346154,68.714286),IF(B30&gt;B292,IF(B16&gt;2,IF(B28&gt;5,26.333333,IF(B26&gt;10,34.5,35)),45.75),IF(B27&gt;13,IF(B26&gt;2,67,62.142857),IF(B26&gt;0,51.333333,56.6)))),IF(B10&gt;6,IF(B30&gt;2,IF(B29&gt;3,IF(B21&gt;0,IF(B26&gt;0,IF(B27&gt;5,75,IF(B11&gt;0,50,47.444444)),24.625),IF(B26&gt;10,25,IF(B18&gt;1,23,16.75))),IF(B26&gt;5,46,IF(B26&gt;0,71.666667,61.833333))),IF(B26&gt;2,IF(B26&gt;3,IF(B26&gt;7,IF(B26&gt;8,IF(B11&gt;1,IF(B11&gt;3,42.833333,50),32.5),67),IF(B23&gt;2,IF(B16&gt;1,IF(B26&gt;5,28,33.166667),47),IF(B26&gt;4,IF(B27&gt;4,13,11.5),9.75))),IF(B11&gt;0,41.8,49.5)),IF(B18&gt;2,IF(B16&gt;4,IF(B26&gt;0,14.285714,14.5),IF(B11&gt;20,34.5,IF(B26&gt;0,23,IF(B11&gt;10,27.333333,26.666667)))),3.5))),IF(B26&gt;0,IF(B26&gt;3,IF(B26&gt;4,11.125,20.111111),IF(B26&gt;2,3.142857,IF(B29&gt;0,9,IF(B16&gt;1,10.666667,12.076923)))),0)))</f>
        <v>0</v>
      </c>
      <c r="C62" s="1">
        <f t="shared" ref="C62:BN62" si="1">IF(C27&gt;10,IF(C22&gt;3,IF(C26&gt;15,78.346154,68.714286),IF(C30&gt;C292,IF(C16&gt;2,IF(C28&gt;5,26.333333,IF(C26&gt;10,34.5,35)),45.75),IF(C27&gt;13,IF(C26&gt;2,67,62.142857),IF(C26&gt;0,51.333333,56.6)))),IF(C10&gt;6,IF(C30&gt;2,IF(C29&gt;3,IF(C21&gt;0,IF(C26&gt;0,IF(C27&gt;5,75,IF(C11&gt;0,50,47.444444)),24.625),IF(C26&gt;10,25,IF(C18&gt;1,23,16.75))),IF(C26&gt;5,46,IF(C26&gt;0,71.666667,61.833333))),IF(C26&gt;2,IF(C26&gt;3,IF(C26&gt;7,IF(C26&gt;8,IF(C11&gt;1,IF(C11&gt;3,42.833333,50),32.5),67),IF(C23&gt;2,IF(C16&gt;1,IF(C26&gt;5,28,33.166667),47),IF(C26&gt;4,IF(C27&gt;4,13,11.5),9.75))),IF(C11&gt;0,41.8,49.5)),IF(C18&gt;2,IF(C16&gt;4,IF(C26&gt;0,14.285714,14.5),IF(C11&gt;20,34.5,IF(C26&gt;0,23,IF(C11&gt;10,27.333333,26.666667)))),3.5))),IF(C26&gt;0,IF(C26&gt;3,IF(C26&gt;4,11.125,20.111111),IF(C26&gt;2,3.142857,IF(C29&gt;0,9,IF(C16&gt;1,10.666667,12.076923)))),0)))</f>
        <v>0</v>
      </c>
      <c r="D62" s="1">
        <f t="shared" si="1"/>
        <v>0</v>
      </c>
      <c r="E62" s="1">
        <f t="shared" si="1"/>
        <v>0</v>
      </c>
      <c r="F62" s="1">
        <f t="shared" si="1"/>
        <v>0</v>
      </c>
      <c r="G62" s="1">
        <f t="shared" si="1"/>
        <v>0</v>
      </c>
      <c r="H62" s="1">
        <f t="shared" si="1"/>
        <v>0</v>
      </c>
      <c r="I62" s="1">
        <f t="shared" si="1"/>
        <v>0</v>
      </c>
      <c r="J62" s="1">
        <f t="shared" si="1"/>
        <v>0</v>
      </c>
      <c r="K62" s="1">
        <f t="shared" si="1"/>
        <v>0</v>
      </c>
      <c r="L62" s="1">
        <f t="shared" si="1"/>
        <v>0</v>
      </c>
      <c r="M62" s="1">
        <f t="shared" si="1"/>
        <v>0</v>
      </c>
      <c r="N62" s="1">
        <f t="shared" si="1"/>
        <v>0</v>
      </c>
      <c r="O62" s="1">
        <f t="shared" si="1"/>
        <v>0</v>
      </c>
      <c r="P62" s="1">
        <f t="shared" si="1"/>
        <v>0</v>
      </c>
      <c r="Q62" s="1">
        <f t="shared" si="1"/>
        <v>0</v>
      </c>
      <c r="R62" s="1">
        <f t="shared" si="1"/>
        <v>0</v>
      </c>
      <c r="S62" s="1">
        <f t="shared" si="1"/>
        <v>0</v>
      </c>
      <c r="T62" s="1">
        <f t="shared" si="1"/>
        <v>0</v>
      </c>
      <c r="U62" s="1">
        <f t="shared" si="1"/>
        <v>0</v>
      </c>
      <c r="V62" s="1">
        <f t="shared" si="1"/>
        <v>0</v>
      </c>
      <c r="W62" s="1">
        <f t="shared" si="1"/>
        <v>0</v>
      </c>
      <c r="X62" s="1">
        <f t="shared" si="1"/>
        <v>0</v>
      </c>
      <c r="Y62" s="1">
        <f t="shared" si="1"/>
        <v>0</v>
      </c>
      <c r="Z62" s="1">
        <f t="shared" si="1"/>
        <v>0</v>
      </c>
      <c r="AA62" s="1">
        <f t="shared" si="1"/>
        <v>0</v>
      </c>
      <c r="AB62" s="1">
        <f t="shared" si="1"/>
        <v>0</v>
      </c>
      <c r="AC62" s="1">
        <f t="shared" si="1"/>
        <v>0</v>
      </c>
      <c r="AD62" s="1">
        <f t="shared" si="1"/>
        <v>0</v>
      </c>
      <c r="AE62" s="1">
        <f t="shared" si="1"/>
        <v>0</v>
      </c>
      <c r="AF62" s="1">
        <f t="shared" si="1"/>
        <v>0</v>
      </c>
      <c r="AG62" s="1">
        <f t="shared" si="1"/>
        <v>0</v>
      </c>
      <c r="AH62" s="1">
        <f t="shared" si="1"/>
        <v>0</v>
      </c>
      <c r="AI62" s="1">
        <f t="shared" si="1"/>
        <v>0</v>
      </c>
      <c r="AJ62" s="1">
        <f t="shared" si="1"/>
        <v>0</v>
      </c>
      <c r="AK62" s="1">
        <f t="shared" si="1"/>
        <v>0</v>
      </c>
      <c r="AL62" s="1">
        <f t="shared" si="1"/>
        <v>0</v>
      </c>
      <c r="AM62" s="1">
        <f t="shared" si="1"/>
        <v>0</v>
      </c>
      <c r="AN62" s="1">
        <f t="shared" si="1"/>
        <v>0</v>
      </c>
      <c r="AO62" s="1">
        <f t="shared" si="1"/>
        <v>0</v>
      </c>
      <c r="AP62" s="1">
        <f t="shared" si="1"/>
        <v>0</v>
      </c>
      <c r="AQ62" s="1">
        <f t="shared" si="1"/>
        <v>0</v>
      </c>
      <c r="AR62" s="1">
        <f t="shared" si="1"/>
        <v>0</v>
      </c>
      <c r="AS62" s="1">
        <f t="shared" si="1"/>
        <v>0</v>
      </c>
      <c r="AT62" s="1">
        <f t="shared" si="1"/>
        <v>0</v>
      </c>
      <c r="AU62" s="1">
        <f t="shared" si="1"/>
        <v>0</v>
      </c>
      <c r="AV62" s="1">
        <f t="shared" si="1"/>
        <v>0</v>
      </c>
      <c r="AW62" s="1">
        <f t="shared" si="1"/>
        <v>0</v>
      </c>
      <c r="AX62" s="1">
        <f t="shared" si="1"/>
        <v>0</v>
      </c>
      <c r="AY62" s="1">
        <f t="shared" si="1"/>
        <v>0</v>
      </c>
      <c r="AZ62" s="1">
        <f t="shared" si="1"/>
        <v>0</v>
      </c>
      <c r="BA62" s="1">
        <f t="shared" si="1"/>
        <v>0</v>
      </c>
      <c r="BB62" s="1">
        <f t="shared" si="1"/>
        <v>0</v>
      </c>
      <c r="BC62" s="1">
        <f t="shared" si="1"/>
        <v>0</v>
      </c>
      <c r="BD62" s="1">
        <f t="shared" si="1"/>
        <v>0</v>
      </c>
      <c r="BE62" s="1">
        <f t="shared" si="1"/>
        <v>0</v>
      </c>
      <c r="BF62" s="1">
        <f t="shared" si="1"/>
        <v>0</v>
      </c>
      <c r="BG62" s="1">
        <f t="shared" si="1"/>
        <v>0</v>
      </c>
      <c r="BH62" s="1">
        <f t="shared" si="1"/>
        <v>0</v>
      </c>
      <c r="BI62" s="1">
        <f t="shared" si="1"/>
        <v>0</v>
      </c>
      <c r="BJ62" s="1">
        <f t="shared" si="1"/>
        <v>0</v>
      </c>
      <c r="BK62" s="1">
        <f t="shared" si="1"/>
        <v>0</v>
      </c>
      <c r="BL62" s="1">
        <f t="shared" si="1"/>
        <v>0</v>
      </c>
      <c r="BM62" s="1">
        <f t="shared" si="1"/>
        <v>0</v>
      </c>
      <c r="BN62" s="1">
        <f t="shared" si="1"/>
        <v>0</v>
      </c>
      <c r="BO62" s="1">
        <f t="shared" ref="BO62:CB62" si="2">IF(BO27&gt;10,IF(BO22&gt;3,IF(BO26&gt;15,78.346154,68.714286),IF(BO30&gt;BO292,IF(BO16&gt;2,IF(BO28&gt;5,26.333333,IF(BO26&gt;10,34.5,35)),45.75),IF(BO27&gt;13,IF(BO26&gt;2,67,62.142857),IF(BO26&gt;0,51.333333,56.6)))),IF(BO10&gt;6,IF(BO30&gt;2,IF(BO29&gt;3,IF(BO21&gt;0,IF(BO26&gt;0,IF(BO27&gt;5,75,IF(BO11&gt;0,50,47.444444)),24.625),IF(BO26&gt;10,25,IF(BO18&gt;1,23,16.75))),IF(BO26&gt;5,46,IF(BO26&gt;0,71.666667,61.833333))),IF(BO26&gt;2,IF(BO26&gt;3,IF(BO26&gt;7,IF(BO26&gt;8,IF(BO11&gt;1,IF(BO11&gt;3,42.833333,50),32.5),67),IF(BO23&gt;2,IF(BO16&gt;1,IF(BO26&gt;5,28,33.166667),47),IF(BO26&gt;4,IF(BO27&gt;4,13,11.5),9.75))),IF(BO11&gt;0,41.8,49.5)),IF(BO18&gt;2,IF(BO16&gt;4,IF(BO26&gt;0,14.285714,14.5),IF(BO11&gt;20,34.5,IF(BO26&gt;0,23,IF(BO11&gt;10,27.333333,26.666667)))),3.5))),IF(BO26&gt;0,IF(BO26&gt;3,IF(BO26&gt;4,11.125,20.111111),IF(BO26&gt;2,3.142857,IF(BO29&gt;0,9,IF(BO16&gt;1,10.666667,12.076923)))),0)))</f>
        <v>0</v>
      </c>
      <c r="BP62" s="1">
        <f t="shared" si="2"/>
        <v>0</v>
      </c>
      <c r="BQ62" s="1">
        <f t="shared" si="2"/>
        <v>0</v>
      </c>
      <c r="BR62" s="1">
        <f t="shared" si="2"/>
        <v>0</v>
      </c>
      <c r="BS62" s="1">
        <f t="shared" si="2"/>
        <v>0</v>
      </c>
      <c r="BT62" s="1">
        <f t="shared" si="2"/>
        <v>0</v>
      </c>
      <c r="BU62" s="1">
        <f t="shared" si="2"/>
        <v>0</v>
      </c>
      <c r="BV62" s="1">
        <f t="shared" si="2"/>
        <v>0</v>
      </c>
      <c r="BW62" s="1">
        <f t="shared" si="2"/>
        <v>0</v>
      </c>
      <c r="BX62" s="1">
        <f t="shared" si="2"/>
        <v>0</v>
      </c>
      <c r="BY62" s="1">
        <f t="shared" si="2"/>
        <v>0</v>
      </c>
      <c r="BZ62" s="1">
        <f t="shared" si="2"/>
        <v>0</v>
      </c>
      <c r="CA62" s="1">
        <f t="shared" si="2"/>
        <v>0</v>
      </c>
      <c r="CB62" s="1">
        <f t="shared" si="2"/>
        <v>0</v>
      </c>
    </row>
    <row r="63" spans="1:80" x14ac:dyDescent="0.25">
      <c r="A63" s="1" t="s">
        <v>133</v>
      </c>
      <c r="B63" s="1">
        <f>IF(B10&gt;30,IF(B11&gt;40,IF(B26&gt;0,44,28.333333),IF(B18&gt;35,26.75,IF(B10&gt;35,IF(B16&gt;7,54,IF(B26&gt;2,IF(B26&gt;15,74.5,75),92)),IF(B26&gt;0,38,61)))),IF(B30&gt;5,IF(B18&gt;1,IF(B28&gt;5,IF(B26&gt;5,69,64.142857),IF(B18&gt;2,IF(B26&gt;0,54,IF(B16&gt;7,56.25,57)),44)),IF(B16&gt;1,7.25,27.8)),IF(B27&gt;10,IF(B26&gt;5,IF(B26&gt;6,IF(B26&gt;8,29,27.4),37.5),IF(B26&gt;2,60.5,45.285714)),IF(B28&gt;0,IF(B21&gt;2,IF(B26&gt;3,40,54.666667),IF(B26&gt;6,38.833333,IF(B16&gt;1,IF(B26&gt;1,IF(B26&gt;3,28,29.666667),25.916667),4))),IF(B18&gt;6,IF(B26&gt;1,61,13.6),IF(B10&gt;0,IF(B30&gt;0,23.428571,IF(B27&gt;3,IF(B27&gt;4,IF(B23&gt;2,IF(B11&gt;0,IF(B26&gt;0,IF(B26&gt;2,13,11.571429),15),16.75),IF(B16&gt;0,IF(B26&gt;2,10.333333,IF(B26&gt;1,11,10.714286)),IF(B27&gt;7,IF(B26&gt;4,11.857143,12.333333),15.166667))),7),IF(B18&gt;0,IF(B27&gt;1,19.166667,IF(B16&gt;2,15.666667,IF(B26&gt;0,12.666667,12.4))),29.666667))),0))))))</f>
        <v>0</v>
      </c>
      <c r="C63" s="1">
        <f t="shared" ref="C63:BN63" si="3">IF(C10&gt;30,IF(C11&gt;40,IF(C26&gt;0,44,28.333333),IF(C18&gt;35,26.75,IF(C10&gt;35,IF(C16&gt;7,54,IF(C26&gt;2,IF(C26&gt;15,74.5,75),92)),IF(C26&gt;0,38,61)))),IF(C30&gt;5,IF(C18&gt;1,IF(C28&gt;5,IF(C26&gt;5,69,64.142857),IF(C18&gt;2,IF(C26&gt;0,54,IF(C16&gt;7,56.25,57)),44)),IF(C16&gt;1,7.25,27.8)),IF(C27&gt;10,IF(C26&gt;5,IF(C26&gt;6,IF(C26&gt;8,29,27.4),37.5),IF(C26&gt;2,60.5,45.285714)),IF(C28&gt;0,IF(C21&gt;2,IF(C26&gt;3,40,54.666667),IF(C26&gt;6,38.833333,IF(C16&gt;1,IF(C26&gt;1,IF(C26&gt;3,28,29.666667),25.916667),4))),IF(C18&gt;6,IF(C26&gt;1,61,13.6),IF(C10&gt;0,IF(C30&gt;0,23.428571,IF(C27&gt;3,IF(C27&gt;4,IF(C23&gt;2,IF(C11&gt;0,IF(C26&gt;0,IF(C26&gt;2,13,11.571429),15),16.75),IF(C16&gt;0,IF(C26&gt;2,10.333333,IF(C26&gt;1,11,10.714286)),IF(C27&gt;7,IF(C26&gt;4,11.857143,12.333333),15.166667))),7),IF(C18&gt;0,IF(C27&gt;1,19.166667,IF(C16&gt;2,15.666667,IF(C26&gt;0,12.666667,12.4))),29.666667))),0))))))</f>
        <v>0</v>
      </c>
      <c r="D63" s="1">
        <f t="shared" si="3"/>
        <v>0</v>
      </c>
      <c r="E63" s="1">
        <f t="shared" si="3"/>
        <v>0</v>
      </c>
      <c r="F63" s="1">
        <f t="shared" si="3"/>
        <v>0</v>
      </c>
      <c r="G63" s="1">
        <f t="shared" si="3"/>
        <v>0</v>
      </c>
      <c r="H63" s="1">
        <f t="shared" si="3"/>
        <v>0</v>
      </c>
      <c r="I63" s="1">
        <f t="shared" si="3"/>
        <v>0</v>
      </c>
      <c r="J63" s="1">
        <f t="shared" si="3"/>
        <v>0</v>
      </c>
      <c r="K63" s="1">
        <f t="shared" si="3"/>
        <v>0</v>
      </c>
      <c r="L63" s="1">
        <f t="shared" si="3"/>
        <v>0</v>
      </c>
      <c r="M63" s="1">
        <f t="shared" si="3"/>
        <v>0</v>
      </c>
      <c r="N63" s="1">
        <f t="shared" si="3"/>
        <v>0</v>
      </c>
      <c r="O63" s="1">
        <f t="shared" si="3"/>
        <v>0</v>
      </c>
      <c r="P63" s="1">
        <f t="shared" si="3"/>
        <v>0</v>
      </c>
      <c r="Q63" s="1">
        <f t="shared" si="3"/>
        <v>0</v>
      </c>
      <c r="R63" s="1">
        <f t="shared" si="3"/>
        <v>0</v>
      </c>
      <c r="S63" s="1">
        <f t="shared" si="3"/>
        <v>0</v>
      </c>
      <c r="T63" s="1">
        <f t="shared" si="3"/>
        <v>0</v>
      </c>
      <c r="U63" s="1">
        <f t="shared" si="3"/>
        <v>0</v>
      </c>
      <c r="V63" s="1">
        <f t="shared" si="3"/>
        <v>0</v>
      </c>
      <c r="W63" s="1">
        <f t="shared" si="3"/>
        <v>0</v>
      </c>
      <c r="X63" s="1">
        <f t="shared" si="3"/>
        <v>0</v>
      </c>
      <c r="Y63" s="1">
        <f t="shared" si="3"/>
        <v>0</v>
      </c>
      <c r="Z63" s="1">
        <f t="shared" si="3"/>
        <v>0</v>
      </c>
      <c r="AA63" s="1">
        <f t="shared" si="3"/>
        <v>0</v>
      </c>
      <c r="AB63" s="1">
        <f t="shared" si="3"/>
        <v>0</v>
      </c>
      <c r="AC63" s="1">
        <f t="shared" si="3"/>
        <v>0</v>
      </c>
      <c r="AD63" s="1">
        <f t="shared" si="3"/>
        <v>0</v>
      </c>
      <c r="AE63" s="1">
        <f t="shared" si="3"/>
        <v>0</v>
      </c>
      <c r="AF63" s="1">
        <f t="shared" si="3"/>
        <v>0</v>
      </c>
      <c r="AG63" s="1">
        <f t="shared" si="3"/>
        <v>0</v>
      </c>
      <c r="AH63" s="1">
        <f t="shared" si="3"/>
        <v>0</v>
      </c>
      <c r="AI63" s="1">
        <f t="shared" si="3"/>
        <v>0</v>
      </c>
      <c r="AJ63" s="1">
        <f t="shared" si="3"/>
        <v>0</v>
      </c>
      <c r="AK63" s="1">
        <f t="shared" si="3"/>
        <v>0</v>
      </c>
      <c r="AL63" s="1">
        <f t="shared" si="3"/>
        <v>0</v>
      </c>
      <c r="AM63" s="1">
        <f t="shared" si="3"/>
        <v>0</v>
      </c>
      <c r="AN63" s="1">
        <f t="shared" si="3"/>
        <v>0</v>
      </c>
      <c r="AO63" s="1">
        <f t="shared" si="3"/>
        <v>0</v>
      </c>
      <c r="AP63" s="1">
        <f t="shared" si="3"/>
        <v>0</v>
      </c>
      <c r="AQ63" s="1">
        <f t="shared" si="3"/>
        <v>0</v>
      </c>
      <c r="AR63" s="1">
        <f t="shared" si="3"/>
        <v>0</v>
      </c>
      <c r="AS63" s="1">
        <f t="shared" si="3"/>
        <v>0</v>
      </c>
      <c r="AT63" s="1">
        <f t="shared" si="3"/>
        <v>0</v>
      </c>
      <c r="AU63" s="1">
        <f t="shared" si="3"/>
        <v>0</v>
      </c>
      <c r="AV63" s="1">
        <f t="shared" si="3"/>
        <v>0</v>
      </c>
      <c r="AW63" s="1">
        <f t="shared" si="3"/>
        <v>0</v>
      </c>
      <c r="AX63" s="1">
        <f t="shared" si="3"/>
        <v>0</v>
      </c>
      <c r="AY63" s="1">
        <f t="shared" si="3"/>
        <v>0</v>
      </c>
      <c r="AZ63" s="1">
        <f t="shared" si="3"/>
        <v>0</v>
      </c>
      <c r="BA63" s="1">
        <f t="shared" si="3"/>
        <v>0</v>
      </c>
      <c r="BB63" s="1">
        <f t="shared" si="3"/>
        <v>0</v>
      </c>
      <c r="BC63" s="1">
        <f t="shared" si="3"/>
        <v>0</v>
      </c>
      <c r="BD63" s="1">
        <f t="shared" si="3"/>
        <v>0</v>
      </c>
      <c r="BE63" s="1">
        <f t="shared" si="3"/>
        <v>0</v>
      </c>
      <c r="BF63" s="1">
        <f t="shared" si="3"/>
        <v>0</v>
      </c>
      <c r="BG63" s="1">
        <f t="shared" si="3"/>
        <v>0</v>
      </c>
      <c r="BH63" s="1">
        <f t="shared" si="3"/>
        <v>0</v>
      </c>
      <c r="BI63" s="1">
        <f t="shared" si="3"/>
        <v>0</v>
      </c>
      <c r="BJ63" s="1">
        <f t="shared" si="3"/>
        <v>0</v>
      </c>
      <c r="BK63" s="1">
        <f t="shared" si="3"/>
        <v>0</v>
      </c>
      <c r="BL63" s="1">
        <f t="shared" si="3"/>
        <v>0</v>
      </c>
      <c r="BM63" s="1">
        <f t="shared" si="3"/>
        <v>0</v>
      </c>
      <c r="BN63" s="1">
        <f t="shared" si="3"/>
        <v>0</v>
      </c>
      <c r="BO63" s="1">
        <f t="shared" ref="BO63:CB63" si="4">IF(BO10&gt;30,IF(BO11&gt;40,IF(BO26&gt;0,44,28.333333),IF(BO18&gt;35,26.75,IF(BO10&gt;35,IF(BO16&gt;7,54,IF(BO26&gt;2,IF(BO26&gt;15,74.5,75),92)),IF(BO26&gt;0,38,61)))),IF(BO30&gt;5,IF(BO18&gt;1,IF(BO28&gt;5,IF(BO26&gt;5,69,64.142857),IF(BO18&gt;2,IF(BO26&gt;0,54,IF(BO16&gt;7,56.25,57)),44)),IF(BO16&gt;1,7.25,27.8)),IF(BO27&gt;10,IF(BO26&gt;5,IF(BO26&gt;6,IF(BO26&gt;8,29,27.4),37.5),IF(BO26&gt;2,60.5,45.285714)),IF(BO28&gt;0,IF(BO21&gt;2,IF(BO26&gt;3,40,54.666667),IF(BO26&gt;6,38.833333,IF(BO16&gt;1,IF(BO26&gt;1,IF(BO26&gt;3,28,29.666667),25.916667),4))),IF(BO18&gt;6,IF(BO26&gt;1,61,13.6),IF(BO10&gt;0,IF(BO30&gt;0,23.428571,IF(BO27&gt;3,IF(BO27&gt;4,IF(BO23&gt;2,IF(BO11&gt;0,IF(BO26&gt;0,IF(BO26&gt;2,13,11.571429),15),16.75),IF(BO16&gt;0,IF(BO26&gt;2,10.333333,IF(BO26&gt;1,11,10.714286)),IF(BO27&gt;7,IF(BO26&gt;4,11.857143,12.333333),15.166667))),7),IF(BO18&gt;0,IF(BO27&gt;1,19.166667,IF(BO16&gt;2,15.666667,IF(BO26&gt;0,12.666667,12.4))),29.666667))),0))))))</f>
        <v>0</v>
      </c>
      <c r="BP63" s="1">
        <f t="shared" si="4"/>
        <v>0</v>
      </c>
      <c r="BQ63" s="1">
        <f t="shared" si="4"/>
        <v>0</v>
      </c>
      <c r="BR63" s="1">
        <f t="shared" si="4"/>
        <v>0</v>
      </c>
      <c r="BS63" s="1">
        <f t="shared" si="4"/>
        <v>0</v>
      </c>
      <c r="BT63" s="1">
        <f t="shared" si="4"/>
        <v>0</v>
      </c>
      <c r="BU63" s="1">
        <f t="shared" si="4"/>
        <v>0</v>
      </c>
      <c r="BV63" s="1">
        <f t="shared" si="4"/>
        <v>0</v>
      </c>
      <c r="BW63" s="1">
        <f t="shared" si="4"/>
        <v>0</v>
      </c>
      <c r="BX63" s="1">
        <f t="shared" si="4"/>
        <v>0</v>
      </c>
      <c r="BY63" s="1">
        <f t="shared" si="4"/>
        <v>0</v>
      </c>
      <c r="BZ63" s="1">
        <f t="shared" si="4"/>
        <v>0</v>
      </c>
      <c r="CA63" s="1">
        <f t="shared" si="4"/>
        <v>0</v>
      </c>
      <c r="CB63" s="1">
        <f t="shared" si="4"/>
        <v>0</v>
      </c>
    </row>
    <row r="64" spans="1:80" x14ac:dyDescent="0.25">
      <c r="A64" s="1" t="s">
        <v>134</v>
      </c>
      <c r="B64" s="1">
        <f>IF(B27&gt;10,IF(B10&gt;35,IF(B26&gt;15,74.48,75),IF(B27&gt;13,IF(B29&gt;20,65.333333,IF(B26&gt;15,47.333333,IF(B26&gt;2,31.5,36.5))),IF(B26&gt;5,54,IF(B26&gt;0,64.333333,66.333333)))),IF(B10&gt;6,IF(B29&gt;30,IF(B26&gt;10,62.6,100),IF(B22&gt;9,2.8,IF(B16&gt;3,IF(B18&gt;30,79.333333,IF(B26&gt;9,78.5,IF(B18&gt;10,IF(B26&gt;1,25.5,14.5),IF(B18&gt;3,IF(B26&gt;1,IF(B26&gt;8,50,46),IF(B26&gt;0,63,IF(B16&gt;7,57.5,56))),IF(B26&gt;0,41.5,40))))),IF(B21&gt;0,IF(B11&gt;0,IF(B21&gt;1,IF(B29&gt;1,IF(B29&gt;15,47.5,IF(B28&gt;7,27.333333,IF(B11&gt;1,IF(B26&gt;0,38.833333,37.5),IF(B30&gt;1,IF(B26&gt;1,36.4,36.666667),IF(B26&gt;1,34.5,35.2))))),63),IF(B29&gt;5,44,IF(B26&gt;5,17.333333,IF(B26&gt;0,27.333333,28)))),61),IF(B26&gt;6,50.5,IF(B27&gt;3,IF(B26&gt;5,23,IF(B26&gt;2,24.428571,25.4)),31)))))),IF(B10&gt;3,IF(B16&gt;0,IF(B18&gt;1,16.8,IF(B26&gt;1,25,25.2)),IF(B27&gt;8,9.142857,IF(B26&gt;2,IF(B26&gt;4,15,17.444444),9.777778))),IF(B27&gt;1,IF(B26&gt;0,15.5,2.666667),IF(B26&gt;0,1.75,0)))))</f>
        <v>0</v>
      </c>
      <c r="C64" s="1">
        <f t="shared" ref="C64:BN64" si="5">IF(C27&gt;10,IF(C10&gt;35,IF(C26&gt;15,74.48,75),IF(C27&gt;13,IF(C29&gt;20,65.333333,IF(C26&gt;15,47.333333,IF(C26&gt;2,31.5,36.5))),IF(C26&gt;5,54,IF(C26&gt;0,64.333333,66.333333)))),IF(C10&gt;6,IF(C29&gt;30,IF(C26&gt;10,62.6,100),IF(C22&gt;9,2.8,IF(C16&gt;3,IF(C18&gt;30,79.333333,IF(C26&gt;9,78.5,IF(C18&gt;10,IF(C26&gt;1,25.5,14.5),IF(C18&gt;3,IF(C26&gt;1,IF(C26&gt;8,50,46),IF(C26&gt;0,63,IF(C16&gt;7,57.5,56))),IF(C26&gt;0,41.5,40))))),IF(C21&gt;0,IF(C11&gt;0,IF(C21&gt;1,IF(C29&gt;1,IF(C29&gt;15,47.5,IF(C28&gt;7,27.333333,IF(C11&gt;1,IF(C26&gt;0,38.833333,37.5),IF(C30&gt;1,IF(C26&gt;1,36.4,36.666667),IF(C26&gt;1,34.5,35.2))))),63),IF(C29&gt;5,44,IF(C26&gt;5,17.333333,IF(C26&gt;0,27.333333,28)))),61),IF(C26&gt;6,50.5,IF(C27&gt;3,IF(C26&gt;5,23,IF(C26&gt;2,24.428571,25.4)),31)))))),IF(C10&gt;3,IF(C16&gt;0,IF(C18&gt;1,16.8,IF(C26&gt;1,25,25.2)),IF(C27&gt;8,9.142857,IF(C26&gt;2,IF(C26&gt;4,15,17.444444),9.777778))),IF(C27&gt;1,IF(C26&gt;0,15.5,2.666667),IF(C26&gt;0,1.75,0)))))</f>
        <v>0</v>
      </c>
      <c r="D64" s="1">
        <f t="shared" si="5"/>
        <v>0</v>
      </c>
      <c r="E64" s="1">
        <f t="shared" si="5"/>
        <v>0</v>
      </c>
      <c r="F64" s="1">
        <f t="shared" si="5"/>
        <v>0</v>
      </c>
      <c r="G64" s="1">
        <f t="shared" si="5"/>
        <v>0</v>
      </c>
      <c r="H64" s="1">
        <f t="shared" si="5"/>
        <v>0</v>
      </c>
      <c r="I64" s="1">
        <f t="shared" si="5"/>
        <v>0</v>
      </c>
      <c r="J64" s="1">
        <f t="shared" si="5"/>
        <v>0</v>
      </c>
      <c r="K64" s="1">
        <f t="shared" si="5"/>
        <v>0</v>
      </c>
      <c r="L64" s="1">
        <f t="shared" si="5"/>
        <v>0</v>
      </c>
      <c r="M64" s="1">
        <f t="shared" si="5"/>
        <v>0</v>
      </c>
      <c r="N64" s="1">
        <f t="shared" si="5"/>
        <v>0</v>
      </c>
      <c r="O64" s="1">
        <f t="shared" si="5"/>
        <v>0</v>
      </c>
      <c r="P64" s="1">
        <f t="shared" si="5"/>
        <v>0</v>
      </c>
      <c r="Q64" s="1">
        <f t="shared" si="5"/>
        <v>0</v>
      </c>
      <c r="R64" s="1">
        <f t="shared" si="5"/>
        <v>0</v>
      </c>
      <c r="S64" s="1">
        <f t="shared" si="5"/>
        <v>0</v>
      </c>
      <c r="T64" s="1">
        <f t="shared" si="5"/>
        <v>0</v>
      </c>
      <c r="U64" s="1">
        <f t="shared" si="5"/>
        <v>0</v>
      </c>
      <c r="V64" s="1">
        <f t="shared" si="5"/>
        <v>0</v>
      </c>
      <c r="W64" s="1">
        <f t="shared" si="5"/>
        <v>0</v>
      </c>
      <c r="X64" s="1">
        <f t="shared" si="5"/>
        <v>0</v>
      </c>
      <c r="Y64" s="1">
        <f t="shared" si="5"/>
        <v>0</v>
      </c>
      <c r="Z64" s="1">
        <f t="shared" si="5"/>
        <v>0</v>
      </c>
      <c r="AA64" s="1">
        <f t="shared" si="5"/>
        <v>0</v>
      </c>
      <c r="AB64" s="1">
        <f t="shared" si="5"/>
        <v>0</v>
      </c>
      <c r="AC64" s="1">
        <f t="shared" si="5"/>
        <v>0</v>
      </c>
      <c r="AD64" s="1">
        <f t="shared" si="5"/>
        <v>0</v>
      </c>
      <c r="AE64" s="1">
        <f t="shared" si="5"/>
        <v>0</v>
      </c>
      <c r="AF64" s="1">
        <f t="shared" si="5"/>
        <v>0</v>
      </c>
      <c r="AG64" s="1">
        <f t="shared" si="5"/>
        <v>0</v>
      </c>
      <c r="AH64" s="1">
        <f t="shared" si="5"/>
        <v>0</v>
      </c>
      <c r="AI64" s="1">
        <f t="shared" si="5"/>
        <v>0</v>
      </c>
      <c r="AJ64" s="1">
        <f t="shared" si="5"/>
        <v>0</v>
      </c>
      <c r="AK64" s="1">
        <f t="shared" si="5"/>
        <v>0</v>
      </c>
      <c r="AL64" s="1">
        <f t="shared" si="5"/>
        <v>0</v>
      </c>
      <c r="AM64" s="1">
        <f t="shared" si="5"/>
        <v>0</v>
      </c>
      <c r="AN64" s="1">
        <f t="shared" si="5"/>
        <v>0</v>
      </c>
      <c r="AO64" s="1">
        <f t="shared" si="5"/>
        <v>0</v>
      </c>
      <c r="AP64" s="1">
        <f t="shared" si="5"/>
        <v>0</v>
      </c>
      <c r="AQ64" s="1">
        <f t="shared" si="5"/>
        <v>0</v>
      </c>
      <c r="AR64" s="1">
        <f t="shared" si="5"/>
        <v>0</v>
      </c>
      <c r="AS64" s="1">
        <f t="shared" si="5"/>
        <v>0</v>
      </c>
      <c r="AT64" s="1">
        <f t="shared" si="5"/>
        <v>0</v>
      </c>
      <c r="AU64" s="1">
        <f t="shared" si="5"/>
        <v>0</v>
      </c>
      <c r="AV64" s="1">
        <f t="shared" si="5"/>
        <v>0</v>
      </c>
      <c r="AW64" s="1">
        <f t="shared" si="5"/>
        <v>0</v>
      </c>
      <c r="AX64" s="1">
        <f t="shared" si="5"/>
        <v>0</v>
      </c>
      <c r="AY64" s="1">
        <f t="shared" si="5"/>
        <v>0</v>
      </c>
      <c r="AZ64" s="1">
        <f t="shared" si="5"/>
        <v>0</v>
      </c>
      <c r="BA64" s="1">
        <f t="shared" si="5"/>
        <v>0</v>
      </c>
      <c r="BB64" s="1">
        <f t="shared" si="5"/>
        <v>0</v>
      </c>
      <c r="BC64" s="1">
        <f t="shared" si="5"/>
        <v>0</v>
      </c>
      <c r="BD64" s="1">
        <f t="shared" si="5"/>
        <v>0</v>
      </c>
      <c r="BE64" s="1">
        <f t="shared" si="5"/>
        <v>0</v>
      </c>
      <c r="BF64" s="1">
        <f t="shared" si="5"/>
        <v>0</v>
      </c>
      <c r="BG64" s="1">
        <f t="shared" si="5"/>
        <v>0</v>
      </c>
      <c r="BH64" s="1">
        <f t="shared" si="5"/>
        <v>0</v>
      </c>
      <c r="BI64" s="1">
        <f t="shared" si="5"/>
        <v>0</v>
      </c>
      <c r="BJ64" s="1">
        <f t="shared" si="5"/>
        <v>0</v>
      </c>
      <c r="BK64" s="1">
        <f t="shared" si="5"/>
        <v>0</v>
      </c>
      <c r="BL64" s="1">
        <f t="shared" si="5"/>
        <v>0</v>
      </c>
      <c r="BM64" s="1">
        <f t="shared" si="5"/>
        <v>0</v>
      </c>
      <c r="BN64" s="1">
        <f t="shared" si="5"/>
        <v>0</v>
      </c>
      <c r="BO64" s="1">
        <f t="shared" ref="BO64:CB64" si="6">IF(BO27&gt;10,IF(BO10&gt;35,IF(BO26&gt;15,74.48,75),IF(BO27&gt;13,IF(BO29&gt;20,65.333333,IF(BO26&gt;15,47.333333,IF(BO26&gt;2,31.5,36.5))),IF(BO26&gt;5,54,IF(BO26&gt;0,64.333333,66.333333)))),IF(BO10&gt;6,IF(BO29&gt;30,IF(BO26&gt;10,62.6,100),IF(BO22&gt;9,2.8,IF(BO16&gt;3,IF(BO18&gt;30,79.333333,IF(BO26&gt;9,78.5,IF(BO18&gt;10,IF(BO26&gt;1,25.5,14.5),IF(BO18&gt;3,IF(BO26&gt;1,IF(BO26&gt;8,50,46),IF(BO26&gt;0,63,IF(BO16&gt;7,57.5,56))),IF(BO26&gt;0,41.5,40))))),IF(BO21&gt;0,IF(BO11&gt;0,IF(BO21&gt;1,IF(BO29&gt;1,IF(BO29&gt;15,47.5,IF(BO28&gt;7,27.333333,IF(BO11&gt;1,IF(BO26&gt;0,38.833333,37.5),IF(BO30&gt;1,IF(BO26&gt;1,36.4,36.666667),IF(BO26&gt;1,34.5,35.2))))),63),IF(BO29&gt;5,44,IF(BO26&gt;5,17.333333,IF(BO26&gt;0,27.333333,28)))),61),IF(BO26&gt;6,50.5,IF(BO27&gt;3,IF(BO26&gt;5,23,IF(BO26&gt;2,24.428571,25.4)),31)))))),IF(BO10&gt;3,IF(BO16&gt;0,IF(BO18&gt;1,16.8,IF(BO26&gt;1,25,25.2)),IF(BO27&gt;8,9.142857,IF(BO26&gt;2,IF(BO26&gt;4,15,17.444444),9.777778))),IF(BO27&gt;1,IF(BO26&gt;0,15.5,2.666667),IF(BO26&gt;0,1.75,0)))))</f>
        <v>0</v>
      </c>
      <c r="BP64" s="1">
        <f t="shared" si="6"/>
        <v>0</v>
      </c>
      <c r="BQ64" s="1">
        <f t="shared" si="6"/>
        <v>0</v>
      </c>
      <c r="BR64" s="1">
        <f t="shared" si="6"/>
        <v>0</v>
      </c>
      <c r="BS64" s="1">
        <f t="shared" si="6"/>
        <v>0</v>
      </c>
      <c r="BT64" s="1">
        <f t="shared" si="6"/>
        <v>0</v>
      </c>
      <c r="BU64" s="1">
        <f t="shared" si="6"/>
        <v>0</v>
      </c>
      <c r="BV64" s="1">
        <f t="shared" si="6"/>
        <v>0</v>
      </c>
      <c r="BW64" s="1">
        <f t="shared" si="6"/>
        <v>0</v>
      </c>
      <c r="BX64" s="1">
        <f t="shared" si="6"/>
        <v>0</v>
      </c>
      <c r="BY64" s="1">
        <f t="shared" si="6"/>
        <v>0</v>
      </c>
      <c r="BZ64" s="1">
        <f t="shared" si="6"/>
        <v>0</v>
      </c>
      <c r="CA64" s="1">
        <f t="shared" si="6"/>
        <v>0</v>
      </c>
      <c r="CB64" s="1">
        <f t="shared" si="6"/>
        <v>0</v>
      </c>
    </row>
    <row r="65" spans="1:80" x14ac:dyDescent="0.25">
      <c r="A65" s="1" t="s">
        <v>135</v>
      </c>
      <c r="B65" s="1">
        <f>IF(B26&gt;6,IF(B22&gt;4,IF(B18&gt;1,IF(B18&gt;3,50,69),IF(B11&gt;0,82,85)),IF(B10&gt;20,IF(B30&gt;0,IF(B27&gt;8,81,IF(B26&gt;9,62.333333,IF(B26&gt;7,69,72))),IF(B11&gt;2,58.5,35)),IF(B26&gt;10,27.4,IF(B29&gt;1,IF(B26&gt;8,IF(B28&gt;0,IF(B11&gt;1,47.5,53.5),IF(B16&gt;2,37.666667,42)),72),26.666667)))),IF(B27&gt;10,IF(B26&gt;2,IF(B26&gt;5,88,80),IF(B26&gt;0,62.8,65.8)),IF(B30&gt;25,79.75,IF(B28&gt;1,IF(B22&gt;3,IF(B26&gt;0,22,5.5),IF(B10&gt;7,IF(B28&gt;5,63.428571,43.5),IF(B16&gt;1,IF(B26&gt;1,40.428571,42.25),31.5))),IF(B10&gt;9,IF(B30&gt;1,IF(B26&gt;5,44,IF(B26&gt;0,50.8,55.5)),IF(B21&gt;1,IF(B23&gt;6,17,IF(B26&gt;1,26.166667,27.5)),IF(B10&gt;25,IF(B26&gt;0,19,20),IF(B26&gt;0,10,11.333333)))),IF(B10&gt;3,IF(B23&gt;1,IF(B16&gt;1,IF(B26&gt;2,7.5,5.444444),IF(B10&gt;5,IF(B26&gt;2,17,19),IF(B26&gt;2,14.8,15.5))),IF(B27&gt;8,3,IF(B16&gt;2,17.444444,IF(B27&gt;7,23.833333,IF(B26&gt;1,28.333333,33.333333))))),IF(B10&gt;0,IF(B26&gt;0,IF(B27&gt;1,7.5,6.6),9.8),0)))))))</f>
        <v>0</v>
      </c>
      <c r="C65" s="1">
        <f t="shared" ref="C65:BN65" si="7">IF(C26&gt;6,IF(C22&gt;4,IF(C18&gt;1,IF(C18&gt;3,50,69),IF(C11&gt;0,82,85)),IF(C10&gt;20,IF(C30&gt;0,IF(C27&gt;8,81,IF(C26&gt;9,62.333333,IF(C26&gt;7,69,72))),IF(C11&gt;2,58.5,35)),IF(C26&gt;10,27.4,IF(C29&gt;1,IF(C26&gt;8,IF(C28&gt;0,IF(C11&gt;1,47.5,53.5),IF(C16&gt;2,37.666667,42)),72),26.666667)))),IF(C27&gt;10,IF(C26&gt;2,IF(C26&gt;5,88,80),IF(C26&gt;0,62.8,65.8)),IF(C30&gt;25,79.75,IF(C28&gt;1,IF(C22&gt;3,IF(C26&gt;0,22,5.5),IF(C10&gt;7,IF(C28&gt;5,63.428571,43.5),IF(C16&gt;1,IF(C26&gt;1,40.428571,42.25),31.5))),IF(C10&gt;9,IF(C30&gt;1,IF(C26&gt;5,44,IF(C26&gt;0,50.8,55.5)),IF(C21&gt;1,IF(C23&gt;6,17,IF(C26&gt;1,26.166667,27.5)),IF(C10&gt;25,IF(C26&gt;0,19,20),IF(C26&gt;0,10,11.333333)))),IF(C10&gt;3,IF(C23&gt;1,IF(C16&gt;1,IF(C26&gt;2,7.5,5.444444),IF(C10&gt;5,IF(C26&gt;2,17,19),IF(C26&gt;2,14.8,15.5))),IF(C27&gt;8,3,IF(C16&gt;2,17.444444,IF(C27&gt;7,23.833333,IF(C26&gt;1,28.333333,33.333333))))),IF(C10&gt;0,IF(C26&gt;0,IF(C27&gt;1,7.5,6.6),9.8),0)))))))</f>
        <v>0</v>
      </c>
      <c r="D65" s="1">
        <f t="shared" si="7"/>
        <v>0</v>
      </c>
      <c r="E65" s="1">
        <f t="shared" si="7"/>
        <v>0</v>
      </c>
      <c r="F65" s="1">
        <f t="shared" si="7"/>
        <v>0</v>
      </c>
      <c r="G65" s="1">
        <f t="shared" si="7"/>
        <v>0</v>
      </c>
      <c r="H65" s="1">
        <f t="shared" si="7"/>
        <v>0</v>
      </c>
      <c r="I65" s="1">
        <f t="shared" si="7"/>
        <v>0</v>
      </c>
      <c r="J65" s="1">
        <f t="shared" si="7"/>
        <v>0</v>
      </c>
      <c r="K65" s="1">
        <f t="shared" si="7"/>
        <v>0</v>
      </c>
      <c r="L65" s="1">
        <f t="shared" si="7"/>
        <v>0</v>
      </c>
      <c r="M65" s="1">
        <f t="shared" si="7"/>
        <v>0</v>
      </c>
      <c r="N65" s="1">
        <f t="shared" si="7"/>
        <v>0</v>
      </c>
      <c r="O65" s="1">
        <f t="shared" si="7"/>
        <v>0</v>
      </c>
      <c r="P65" s="1">
        <f t="shared" si="7"/>
        <v>0</v>
      </c>
      <c r="Q65" s="1">
        <f t="shared" si="7"/>
        <v>0</v>
      </c>
      <c r="R65" s="1">
        <f t="shared" si="7"/>
        <v>0</v>
      </c>
      <c r="S65" s="1">
        <f t="shared" si="7"/>
        <v>0</v>
      </c>
      <c r="T65" s="1">
        <f t="shared" si="7"/>
        <v>0</v>
      </c>
      <c r="U65" s="1">
        <f t="shared" si="7"/>
        <v>0</v>
      </c>
      <c r="V65" s="1">
        <f t="shared" si="7"/>
        <v>0</v>
      </c>
      <c r="W65" s="1">
        <f t="shared" si="7"/>
        <v>0</v>
      </c>
      <c r="X65" s="1">
        <f t="shared" si="7"/>
        <v>0</v>
      </c>
      <c r="Y65" s="1">
        <f t="shared" si="7"/>
        <v>0</v>
      </c>
      <c r="Z65" s="1">
        <f t="shared" si="7"/>
        <v>0</v>
      </c>
      <c r="AA65" s="1">
        <f t="shared" si="7"/>
        <v>0</v>
      </c>
      <c r="AB65" s="1">
        <f t="shared" si="7"/>
        <v>0</v>
      </c>
      <c r="AC65" s="1">
        <f t="shared" si="7"/>
        <v>0</v>
      </c>
      <c r="AD65" s="1">
        <f t="shared" si="7"/>
        <v>0</v>
      </c>
      <c r="AE65" s="1">
        <f t="shared" si="7"/>
        <v>0</v>
      </c>
      <c r="AF65" s="1">
        <f t="shared" si="7"/>
        <v>0</v>
      </c>
      <c r="AG65" s="1">
        <f t="shared" si="7"/>
        <v>0</v>
      </c>
      <c r="AH65" s="1">
        <f t="shared" si="7"/>
        <v>0</v>
      </c>
      <c r="AI65" s="1">
        <f t="shared" si="7"/>
        <v>0</v>
      </c>
      <c r="AJ65" s="1">
        <f t="shared" si="7"/>
        <v>0</v>
      </c>
      <c r="AK65" s="1">
        <f t="shared" si="7"/>
        <v>0</v>
      </c>
      <c r="AL65" s="1">
        <f t="shared" si="7"/>
        <v>0</v>
      </c>
      <c r="AM65" s="1">
        <f t="shared" si="7"/>
        <v>0</v>
      </c>
      <c r="AN65" s="1">
        <f t="shared" si="7"/>
        <v>0</v>
      </c>
      <c r="AO65" s="1">
        <f t="shared" si="7"/>
        <v>0</v>
      </c>
      <c r="AP65" s="1">
        <f t="shared" si="7"/>
        <v>0</v>
      </c>
      <c r="AQ65" s="1">
        <f t="shared" si="7"/>
        <v>0</v>
      </c>
      <c r="AR65" s="1">
        <f t="shared" si="7"/>
        <v>0</v>
      </c>
      <c r="AS65" s="1">
        <f t="shared" si="7"/>
        <v>0</v>
      </c>
      <c r="AT65" s="1">
        <f t="shared" si="7"/>
        <v>0</v>
      </c>
      <c r="AU65" s="1">
        <f t="shared" si="7"/>
        <v>0</v>
      </c>
      <c r="AV65" s="1">
        <f t="shared" si="7"/>
        <v>0</v>
      </c>
      <c r="AW65" s="1">
        <f t="shared" si="7"/>
        <v>0</v>
      </c>
      <c r="AX65" s="1">
        <f t="shared" si="7"/>
        <v>0</v>
      </c>
      <c r="AY65" s="1">
        <f t="shared" si="7"/>
        <v>0</v>
      </c>
      <c r="AZ65" s="1">
        <f t="shared" si="7"/>
        <v>0</v>
      </c>
      <c r="BA65" s="1">
        <f t="shared" si="7"/>
        <v>0</v>
      </c>
      <c r="BB65" s="1">
        <f t="shared" si="7"/>
        <v>0</v>
      </c>
      <c r="BC65" s="1">
        <f t="shared" si="7"/>
        <v>0</v>
      </c>
      <c r="BD65" s="1">
        <f t="shared" si="7"/>
        <v>0</v>
      </c>
      <c r="BE65" s="1">
        <f t="shared" si="7"/>
        <v>0</v>
      </c>
      <c r="BF65" s="1">
        <f t="shared" si="7"/>
        <v>0</v>
      </c>
      <c r="BG65" s="1">
        <f t="shared" si="7"/>
        <v>0</v>
      </c>
      <c r="BH65" s="1">
        <f t="shared" si="7"/>
        <v>0</v>
      </c>
      <c r="BI65" s="1">
        <f t="shared" si="7"/>
        <v>0</v>
      </c>
      <c r="BJ65" s="1">
        <f t="shared" si="7"/>
        <v>0</v>
      </c>
      <c r="BK65" s="1">
        <f t="shared" si="7"/>
        <v>0</v>
      </c>
      <c r="BL65" s="1">
        <f t="shared" si="7"/>
        <v>0</v>
      </c>
      <c r="BM65" s="1">
        <f t="shared" si="7"/>
        <v>0</v>
      </c>
      <c r="BN65" s="1">
        <f t="shared" si="7"/>
        <v>0</v>
      </c>
      <c r="BO65" s="1">
        <f t="shared" ref="BO65:CB65" si="8">IF(BO26&gt;6,IF(BO22&gt;4,IF(BO18&gt;1,IF(BO18&gt;3,50,69),IF(BO11&gt;0,82,85)),IF(BO10&gt;20,IF(BO30&gt;0,IF(BO27&gt;8,81,IF(BO26&gt;9,62.333333,IF(BO26&gt;7,69,72))),IF(BO11&gt;2,58.5,35)),IF(BO26&gt;10,27.4,IF(BO29&gt;1,IF(BO26&gt;8,IF(BO28&gt;0,IF(BO11&gt;1,47.5,53.5),IF(BO16&gt;2,37.666667,42)),72),26.666667)))),IF(BO27&gt;10,IF(BO26&gt;2,IF(BO26&gt;5,88,80),IF(BO26&gt;0,62.8,65.8)),IF(BO30&gt;25,79.75,IF(BO28&gt;1,IF(BO22&gt;3,IF(BO26&gt;0,22,5.5),IF(BO10&gt;7,IF(BO28&gt;5,63.428571,43.5),IF(BO16&gt;1,IF(BO26&gt;1,40.428571,42.25),31.5))),IF(BO10&gt;9,IF(BO30&gt;1,IF(BO26&gt;5,44,IF(BO26&gt;0,50.8,55.5)),IF(BO21&gt;1,IF(BO23&gt;6,17,IF(BO26&gt;1,26.166667,27.5)),IF(BO10&gt;25,IF(BO26&gt;0,19,20),IF(BO26&gt;0,10,11.333333)))),IF(BO10&gt;3,IF(BO23&gt;1,IF(BO16&gt;1,IF(BO26&gt;2,7.5,5.444444),IF(BO10&gt;5,IF(BO26&gt;2,17,19),IF(BO26&gt;2,14.8,15.5))),IF(BO27&gt;8,3,IF(BO16&gt;2,17.444444,IF(BO27&gt;7,23.833333,IF(BO26&gt;1,28.333333,33.333333))))),IF(BO10&gt;0,IF(BO26&gt;0,IF(BO27&gt;1,7.5,6.6),9.8),0)))))))</f>
        <v>0</v>
      </c>
      <c r="BP65" s="1">
        <f t="shared" si="8"/>
        <v>0</v>
      </c>
      <c r="BQ65" s="1">
        <f t="shared" si="8"/>
        <v>0</v>
      </c>
      <c r="BR65" s="1">
        <f t="shared" si="8"/>
        <v>0</v>
      </c>
      <c r="BS65" s="1">
        <f t="shared" si="8"/>
        <v>0</v>
      </c>
      <c r="BT65" s="1">
        <f t="shared" si="8"/>
        <v>0</v>
      </c>
      <c r="BU65" s="1">
        <f t="shared" si="8"/>
        <v>0</v>
      </c>
      <c r="BV65" s="1">
        <f t="shared" si="8"/>
        <v>0</v>
      </c>
      <c r="BW65" s="1">
        <f t="shared" si="8"/>
        <v>0</v>
      </c>
      <c r="BX65" s="1">
        <f t="shared" si="8"/>
        <v>0</v>
      </c>
      <c r="BY65" s="1">
        <f t="shared" si="8"/>
        <v>0</v>
      </c>
      <c r="BZ65" s="1">
        <f t="shared" si="8"/>
        <v>0</v>
      </c>
      <c r="CA65" s="1">
        <f t="shared" si="8"/>
        <v>0</v>
      </c>
      <c r="CB65" s="1">
        <f t="shared" si="8"/>
        <v>0</v>
      </c>
    </row>
    <row r="66" spans="1:80" x14ac:dyDescent="0.25">
      <c r="A66" s="1" t="s">
        <v>136</v>
      </c>
      <c r="B66" s="1">
        <f>IF(B30&gt;2,IF(B29&gt;25,IF(B26&gt;5,25,14.444444),IF(B27&gt;8,IF(B28&gt;2,IF(B26&gt;15,50,IF(B26&gt;8,63,69)),IF(B26&gt;8,80.5,89)),IF(B11&gt;3,IF(B26&gt;7,39.666667,IF(B26&gt;0,25,26)),IF(B18&gt;20,80.2,IF(B10&gt;7,IF(B16&gt;11,34.333333,IF(B28&gt;2,IF(B30&gt;15,44,IF(B26&gt;5,50,47.1)),IF(B27&gt;1,IF(B16&gt;7,60,64.833333),54.571429))),22.333333))))),IF(B26&gt;6,IF(B28&gt;0,IF(B26&gt;8,81.5,88),IF(B11&gt;1,IF(B27&gt;8,44.25,50),IF(B26&gt;8,33.666667,35))),IF(B27&gt;12,IF(B26&gt;2,65.6,36.666667),IF(B29&gt;3,IF(B26&gt;3,IF(B16&gt;3,24,IF(B26&gt;4,14,19)),IF(B11&gt;10,23.428571,IF(B16&gt;2,IF(B26&gt;0,19.666667,35.714286),IF(B29&gt;5,41.666667,31.5)))),IF(B10&gt;25,30,IF(B27&gt;6,IF(B26&gt;3,IF(B27&gt;7,IF(B26&gt;4,11.571429,13.4),21.857143),IF(B26&gt;2,22.25,24)),IF(B22&gt;1,IF(B26&gt;2,IF(B26&gt;4,17.8,14.5),IF(B11&gt;4,6.25,IF(B16&gt;1,IF(B11&gt;1,11.5,14.75),IF(B18&gt;1,8.75,IF(B26&gt;1,12.5,IF(B26&gt;0,10.428571,10.714286)))))),0)))))))</f>
        <v>0</v>
      </c>
      <c r="C66" s="1">
        <f t="shared" ref="C66:BN66" si="9">IF(C30&gt;2,IF(C29&gt;25,IF(C26&gt;5,25,14.444444),IF(C27&gt;8,IF(C28&gt;2,IF(C26&gt;15,50,IF(C26&gt;8,63,69)),IF(C26&gt;8,80.5,89)),IF(C11&gt;3,IF(C26&gt;7,39.666667,IF(C26&gt;0,25,26)),IF(C18&gt;20,80.2,IF(C10&gt;7,IF(C16&gt;11,34.333333,IF(C28&gt;2,IF(C30&gt;15,44,IF(C26&gt;5,50,47.1)),IF(C27&gt;1,IF(C16&gt;7,60,64.833333),54.571429))),22.333333))))),IF(C26&gt;6,IF(C28&gt;0,IF(C26&gt;8,81.5,88),IF(C11&gt;1,IF(C27&gt;8,44.25,50),IF(C26&gt;8,33.666667,35))),IF(C27&gt;12,IF(C26&gt;2,65.6,36.666667),IF(C29&gt;3,IF(C26&gt;3,IF(C16&gt;3,24,IF(C26&gt;4,14,19)),IF(C11&gt;10,23.428571,IF(C16&gt;2,IF(C26&gt;0,19.666667,35.714286),IF(C29&gt;5,41.666667,31.5)))),IF(C10&gt;25,30,IF(C27&gt;6,IF(C26&gt;3,IF(C27&gt;7,IF(C26&gt;4,11.571429,13.4),21.857143),IF(C26&gt;2,22.25,24)),IF(C22&gt;1,IF(C26&gt;2,IF(C26&gt;4,17.8,14.5),IF(C11&gt;4,6.25,IF(C16&gt;1,IF(C11&gt;1,11.5,14.75),IF(C18&gt;1,8.75,IF(C26&gt;1,12.5,IF(C26&gt;0,10.428571,10.714286)))))),0)))))))</f>
        <v>0</v>
      </c>
      <c r="D66" s="1">
        <f t="shared" si="9"/>
        <v>0</v>
      </c>
      <c r="E66" s="1">
        <f t="shared" si="9"/>
        <v>0</v>
      </c>
      <c r="F66" s="1">
        <f t="shared" si="9"/>
        <v>0</v>
      </c>
      <c r="G66" s="1">
        <f t="shared" si="9"/>
        <v>0</v>
      </c>
      <c r="H66" s="1">
        <f t="shared" si="9"/>
        <v>0</v>
      </c>
      <c r="I66" s="1">
        <f t="shared" si="9"/>
        <v>0</v>
      </c>
      <c r="J66" s="1">
        <f t="shared" si="9"/>
        <v>0</v>
      </c>
      <c r="K66" s="1">
        <f t="shared" si="9"/>
        <v>0</v>
      </c>
      <c r="L66" s="1">
        <f t="shared" si="9"/>
        <v>0</v>
      </c>
      <c r="M66" s="1">
        <f t="shared" si="9"/>
        <v>0</v>
      </c>
      <c r="N66" s="1">
        <f t="shared" si="9"/>
        <v>0</v>
      </c>
      <c r="O66" s="1">
        <f t="shared" si="9"/>
        <v>0</v>
      </c>
      <c r="P66" s="1">
        <f t="shared" si="9"/>
        <v>0</v>
      </c>
      <c r="Q66" s="1">
        <f t="shared" si="9"/>
        <v>0</v>
      </c>
      <c r="R66" s="1">
        <f t="shared" si="9"/>
        <v>0</v>
      </c>
      <c r="S66" s="1">
        <f t="shared" si="9"/>
        <v>0</v>
      </c>
      <c r="T66" s="1">
        <f t="shared" si="9"/>
        <v>0</v>
      </c>
      <c r="U66" s="1">
        <f t="shared" si="9"/>
        <v>0</v>
      </c>
      <c r="V66" s="1">
        <f t="shared" si="9"/>
        <v>0</v>
      </c>
      <c r="W66" s="1">
        <f t="shared" si="9"/>
        <v>0</v>
      </c>
      <c r="X66" s="1">
        <f t="shared" si="9"/>
        <v>0</v>
      </c>
      <c r="Y66" s="1">
        <f t="shared" si="9"/>
        <v>0</v>
      </c>
      <c r="Z66" s="1">
        <f t="shared" si="9"/>
        <v>0</v>
      </c>
      <c r="AA66" s="1">
        <f t="shared" si="9"/>
        <v>0</v>
      </c>
      <c r="AB66" s="1">
        <f t="shared" si="9"/>
        <v>0</v>
      </c>
      <c r="AC66" s="1">
        <f t="shared" si="9"/>
        <v>0</v>
      </c>
      <c r="AD66" s="1">
        <f t="shared" si="9"/>
        <v>0</v>
      </c>
      <c r="AE66" s="1">
        <f t="shared" si="9"/>
        <v>0</v>
      </c>
      <c r="AF66" s="1">
        <f t="shared" si="9"/>
        <v>0</v>
      </c>
      <c r="AG66" s="1">
        <f t="shared" si="9"/>
        <v>0</v>
      </c>
      <c r="AH66" s="1">
        <f t="shared" si="9"/>
        <v>0</v>
      </c>
      <c r="AI66" s="1">
        <f t="shared" si="9"/>
        <v>0</v>
      </c>
      <c r="AJ66" s="1">
        <f t="shared" si="9"/>
        <v>0</v>
      </c>
      <c r="AK66" s="1">
        <f t="shared" si="9"/>
        <v>0</v>
      </c>
      <c r="AL66" s="1">
        <f t="shared" si="9"/>
        <v>0</v>
      </c>
      <c r="AM66" s="1">
        <f t="shared" si="9"/>
        <v>0</v>
      </c>
      <c r="AN66" s="1">
        <f t="shared" si="9"/>
        <v>0</v>
      </c>
      <c r="AO66" s="1">
        <f t="shared" si="9"/>
        <v>0</v>
      </c>
      <c r="AP66" s="1">
        <f t="shared" si="9"/>
        <v>0</v>
      </c>
      <c r="AQ66" s="1">
        <f t="shared" si="9"/>
        <v>0</v>
      </c>
      <c r="AR66" s="1">
        <f t="shared" si="9"/>
        <v>0</v>
      </c>
      <c r="AS66" s="1">
        <f t="shared" si="9"/>
        <v>0</v>
      </c>
      <c r="AT66" s="1">
        <f t="shared" si="9"/>
        <v>0</v>
      </c>
      <c r="AU66" s="1">
        <f t="shared" si="9"/>
        <v>0</v>
      </c>
      <c r="AV66" s="1">
        <f t="shared" si="9"/>
        <v>0</v>
      </c>
      <c r="AW66" s="1">
        <f t="shared" si="9"/>
        <v>0</v>
      </c>
      <c r="AX66" s="1">
        <f t="shared" si="9"/>
        <v>0</v>
      </c>
      <c r="AY66" s="1">
        <f t="shared" si="9"/>
        <v>0</v>
      </c>
      <c r="AZ66" s="1">
        <f t="shared" si="9"/>
        <v>0</v>
      </c>
      <c r="BA66" s="1">
        <f t="shared" si="9"/>
        <v>0</v>
      </c>
      <c r="BB66" s="1">
        <f t="shared" si="9"/>
        <v>0</v>
      </c>
      <c r="BC66" s="1">
        <f t="shared" si="9"/>
        <v>0</v>
      </c>
      <c r="BD66" s="1">
        <f t="shared" si="9"/>
        <v>0</v>
      </c>
      <c r="BE66" s="1">
        <f t="shared" si="9"/>
        <v>0</v>
      </c>
      <c r="BF66" s="1">
        <f t="shared" si="9"/>
        <v>0</v>
      </c>
      <c r="BG66" s="1">
        <f t="shared" si="9"/>
        <v>0</v>
      </c>
      <c r="BH66" s="1">
        <f t="shared" si="9"/>
        <v>0</v>
      </c>
      <c r="BI66" s="1">
        <f t="shared" si="9"/>
        <v>0</v>
      </c>
      <c r="BJ66" s="1">
        <f t="shared" si="9"/>
        <v>0</v>
      </c>
      <c r="BK66" s="1">
        <f t="shared" si="9"/>
        <v>0</v>
      </c>
      <c r="BL66" s="1">
        <f t="shared" si="9"/>
        <v>0</v>
      </c>
      <c r="BM66" s="1">
        <f t="shared" si="9"/>
        <v>0</v>
      </c>
      <c r="BN66" s="1">
        <f t="shared" si="9"/>
        <v>0</v>
      </c>
      <c r="BO66" s="1">
        <f t="shared" ref="BO66:CB66" si="10">IF(BO30&gt;2,IF(BO29&gt;25,IF(BO26&gt;5,25,14.444444),IF(BO27&gt;8,IF(BO28&gt;2,IF(BO26&gt;15,50,IF(BO26&gt;8,63,69)),IF(BO26&gt;8,80.5,89)),IF(BO11&gt;3,IF(BO26&gt;7,39.666667,IF(BO26&gt;0,25,26)),IF(BO18&gt;20,80.2,IF(BO10&gt;7,IF(BO16&gt;11,34.333333,IF(BO28&gt;2,IF(BO30&gt;15,44,IF(BO26&gt;5,50,47.1)),IF(BO27&gt;1,IF(BO16&gt;7,60,64.833333),54.571429))),22.333333))))),IF(BO26&gt;6,IF(BO28&gt;0,IF(BO26&gt;8,81.5,88),IF(BO11&gt;1,IF(BO27&gt;8,44.25,50),IF(BO26&gt;8,33.666667,35))),IF(BO27&gt;12,IF(BO26&gt;2,65.6,36.666667),IF(BO29&gt;3,IF(BO26&gt;3,IF(BO16&gt;3,24,IF(BO26&gt;4,14,19)),IF(BO11&gt;10,23.428571,IF(BO16&gt;2,IF(BO26&gt;0,19.666667,35.714286),IF(BO29&gt;5,41.666667,31.5)))),IF(BO10&gt;25,30,IF(BO27&gt;6,IF(BO26&gt;3,IF(BO27&gt;7,IF(BO26&gt;4,11.571429,13.4),21.857143),IF(BO26&gt;2,22.25,24)),IF(BO22&gt;1,IF(BO26&gt;2,IF(BO26&gt;4,17.8,14.5),IF(BO11&gt;4,6.25,IF(BO16&gt;1,IF(BO11&gt;1,11.5,14.75),IF(BO18&gt;1,8.75,IF(BO26&gt;1,12.5,IF(BO26&gt;0,10.428571,10.714286)))))),0)))))))</f>
        <v>0</v>
      </c>
      <c r="BP66" s="1">
        <f t="shared" si="10"/>
        <v>0</v>
      </c>
      <c r="BQ66" s="1">
        <f t="shared" si="10"/>
        <v>0</v>
      </c>
      <c r="BR66" s="1">
        <f t="shared" si="10"/>
        <v>0</v>
      </c>
      <c r="BS66" s="1">
        <f t="shared" si="10"/>
        <v>0</v>
      </c>
      <c r="BT66" s="1">
        <f t="shared" si="10"/>
        <v>0</v>
      </c>
      <c r="BU66" s="1">
        <f t="shared" si="10"/>
        <v>0</v>
      </c>
      <c r="BV66" s="1">
        <f t="shared" si="10"/>
        <v>0</v>
      </c>
      <c r="BW66" s="1">
        <f t="shared" si="10"/>
        <v>0</v>
      </c>
      <c r="BX66" s="1">
        <f t="shared" si="10"/>
        <v>0</v>
      </c>
      <c r="BY66" s="1">
        <f t="shared" si="10"/>
        <v>0</v>
      </c>
      <c r="BZ66" s="1">
        <f t="shared" si="10"/>
        <v>0</v>
      </c>
      <c r="CA66" s="1">
        <f t="shared" si="10"/>
        <v>0</v>
      </c>
      <c r="CB66" s="1">
        <f t="shared" si="10"/>
        <v>0</v>
      </c>
    </row>
    <row r="67" spans="1:80" x14ac:dyDescent="0.25">
      <c r="A67" s="1" t="s">
        <v>137</v>
      </c>
      <c r="B67" s="1">
        <f>IF(B10&gt;9,IF(B26&gt;15,IF(B26&gt;20,75.888889,100),IF(B27&gt;0,IF(B22&gt;3,IF(B21&gt;2,IF(B23&gt;9,41,IF(B26&gt;5,11,IF(B11&gt;1,IF(B18&gt;4,24.6,22.777778),28.818182))),IF(B22&gt;4,IF(B26&gt;0,IF(B26&gt;10,63,69),57.714286),49.666667)),IF(B26&gt;5,IF(B26&gt;9,IF(B11&gt;1,47.2,IF(B28&gt;0,IF(B11&gt;0,62.5,58.333333),IF(B26&gt;10,54.2,56))),IF(B11&gt;0,IF(B18&gt;8,IF(B11&gt;2,25,34.5),IF(B16&gt;1,IF(B30&gt;1,50,44),56.5)),12.5)),IF(B29&gt;3,IF(B16&gt;1,IF(B26&gt;0,58.333333,61.25),39.5),IF(B16&gt;1,IF(B26&gt;1,IF(B26&gt;2,87.5,83),100),63)))),IF(B11&gt;10,IF(B11&gt;20,16.2,18.833333),9.5))),IF(B27&gt;10,IF(B26&gt;2,57,31.5),IF(B10&gt;6,IF(B27&gt;3,IF(B22&gt;2,IF(B26&gt;4,39.25,15.2),IF(B11&gt;0,11.4,IF(B26&gt;2,17.5,16.625))),IF(B28&gt;0,IF(B26&gt;1,39.5,53.25),20.75)),IF(B27&gt;6,IF(B26&gt;4,IF(B27&gt;7,8.666667,12.333333),18.75),IF(B29&gt;3,19,IF(B18&gt;1,9.5,IF(B26&gt;2,5,IF(B11&gt;0,IF(B26&gt;1,7.5,7.111111),IF(B10&gt;0,6,6.5)))))))))</f>
        <v>6.5</v>
      </c>
      <c r="C67" s="1">
        <f t="shared" ref="C67:BN67" si="11">IF(C10&gt;9,IF(C26&gt;15,IF(C26&gt;20,75.888889,100),IF(C27&gt;0,IF(C22&gt;3,IF(C21&gt;2,IF(C23&gt;9,41,IF(C26&gt;5,11,IF(C11&gt;1,IF(C18&gt;4,24.6,22.777778),28.818182))),IF(C22&gt;4,IF(C26&gt;0,IF(C26&gt;10,63,69),57.714286),49.666667)),IF(C26&gt;5,IF(C26&gt;9,IF(C11&gt;1,47.2,IF(C28&gt;0,IF(C11&gt;0,62.5,58.333333),IF(C26&gt;10,54.2,56))),IF(C11&gt;0,IF(C18&gt;8,IF(C11&gt;2,25,34.5),IF(C16&gt;1,IF(C30&gt;1,50,44),56.5)),12.5)),IF(C29&gt;3,IF(C16&gt;1,IF(C26&gt;0,58.333333,61.25),39.5),IF(C16&gt;1,IF(C26&gt;1,IF(C26&gt;2,87.5,83),100),63)))),IF(C11&gt;10,IF(C11&gt;20,16.2,18.833333),9.5))),IF(C27&gt;10,IF(C26&gt;2,57,31.5),IF(C10&gt;6,IF(C27&gt;3,IF(C22&gt;2,IF(C26&gt;4,39.25,15.2),IF(C11&gt;0,11.4,IF(C26&gt;2,17.5,16.625))),IF(C28&gt;0,IF(C26&gt;1,39.5,53.25),20.75)),IF(C27&gt;6,IF(C26&gt;4,IF(C27&gt;7,8.666667,12.333333),18.75),IF(C29&gt;3,19,IF(C18&gt;1,9.5,IF(C26&gt;2,5,IF(C11&gt;0,IF(C26&gt;1,7.5,7.111111),IF(C10&gt;0,6,6.5)))))))))</f>
        <v>6.5</v>
      </c>
      <c r="D67" s="1">
        <f t="shared" si="11"/>
        <v>6.5</v>
      </c>
      <c r="E67" s="1">
        <f t="shared" si="11"/>
        <v>6.5</v>
      </c>
      <c r="F67" s="1">
        <f t="shared" si="11"/>
        <v>6.5</v>
      </c>
      <c r="G67" s="1">
        <f t="shared" si="11"/>
        <v>6.5</v>
      </c>
      <c r="H67" s="1">
        <f t="shared" si="11"/>
        <v>6.5</v>
      </c>
      <c r="I67" s="1">
        <f t="shared" si="11"/>
        <v>6.5</v>
      </c>
      <c r="J67" s="1">
        <f t="shared" si="11"/>
        <v>6.5</v>
      </c>
      <c r="K67" s="1">
        <f t="shared" si="11"/>
        <v>6.5</v>
      </c>
      <c r="L67" s="1">
        <f t="shared" si="11"/>
        <v>6.5</v>
      </c>
      <c r="M67" s="1">
        <f t="shared" si="11"/>
        <v>6.5</v>
      </c>
      <c r="N67" s="1">
        <f t="shared" si="11"/>
        <v>6.5</v>
      </c>
      <c r="O67" s="1">
        <f t="shared" si="11"/>
        <v>6.5</v>
      </c>
      <c r="P67" s="1">
        <f t="shared" si="11"/>
        <v>6.5</v>
      </c>
      <c r="Q67" s="1">
        <f t="shared" si="11"/>
        <v>6.5</v>
      </c>
      <c r="R67" s="1">
        <f t="shared" si="11"/>
        <v>6.5</v>
      </c>
      <c r="S67" s="1">
        <f t="shared" si="11"/>
        <v>6.5</v>
      </c>
      <c r="T67" s="1">
        <f t="shared" si="11"/>
        <v>6.5</v>
      </c>
      <c r="U67" s="1">
        <f t="shared" si="11"/>
        <v>6.5</v>
      </c>
      <c r="V67" s="1">
        <f t="shared" si="11"/>
        <v>6.5</v>
      </c>
      <c r="W67" s="1">
        <f t="shared" si="11"/>
        <v>6.5</v>
      </c>
      <c r="X67" s="1">
        <f t="shared" si="11"/>
        <v>6.5</v>
      </c>
      <c r="Y67" s="1">
        <f t="shared" si="11"/>
        <v>6.5</v>
      </c>
      <c r="Z67" s="1">
        <f t="shared" si="11"/>
        <v>6.5</v>
      </c>
      <c r="AA67" s="1">
        <f t="shared" si="11"/>
        <v>6.5</v>
      </c>
      <c r="AB67" s="1">
        <f t="shared" si="11"/>
        <v>6.5</v>
      </c>
      <c r="AC67" s="1">
        <f t="shared" si="11"/>
        <v>6.5</v>
      </c>
      <c r="AD67" s="1">
        <f t="shared" si="11"/>
        <v>6.5</v>
      </c>
      <c r="AE67" s="1">
        <f t="shared" si="11"/>
        <v>6.5</v>
      </c>
      <c r="AF67" s="1">
        <f t="shared" si="11"/>
        <v>6.5</v>
      </c>
      <c r="AG67" s="1">
        <f t="shared" si="11"/>
        <v>6.5</v>
      </c>
      <c r="AH67" s="1">
        <f t="shared" si="11"/>
        <v>6.5</v>
      </c>
      <c r="AI67" s="1">
        <f t="shared" si="11"/>
        <v>6.5</v>
      </c>
      <c r="AJ67" s="1">
        <f t="shared" si="11"/>
        <v>6.5</v>
      </c>
      <c r="AK67" s="1">
        <f t="shared" si="11"/>
        <v>6.5</v>
      </c>
      <c r="AL67" s="1">
        <f t="shared" si="11"/>
        <v>6.5</v>
      </c>
      <c r="AM67" s="1">
        <f t="shared" si="11"/>
        <v>6.5</v>
      </c>
      <c r="AN67" s="1">
        <f t="shared" si="11"/>
        <v>6.5</v>
      </c>
      <c r="AO67" s="1">
        <f t="shared" si="11"/>
        <v>6.5</v>
      </c>
      <c r="AP67" s="1">
        <f t="shared" si="11"/>
        <v>6.5</v>
      </c>
      <c r="AQ67" s="1">
        <f t="shared" si="11"/>
        <v>6.5</v>
      </c>
      <c r="AR67" s="1">
        <f t="shared" si="11"/>
        <v>6.5</v>
      </c>
      <c r="AS67" s="1">
        <f t="shared" si="11"/>
        <v>6.5</v>
      </c>
      <c r="AT67" s="1">
        <f t="shared" si="11"/>
        <v>6.5</v>
      </c>
      <c r="AU67" s="1">
        <f t="shared" si="11"/>
        <v>6.5</v>
      </c>
      <c r="AV67" s="1">
        <f t="shared" si="11"/>
        <v>6.5</v>
      </c>
      <c r="AW67" s="1">
        <f t="shared" si="11"/>
        <v>6.5</v>
      </c>
      <c r="AX67" s="1">
        <f t="shared" si="11"/>
        <v>6.5</v>
      </c>
      <c r="AY67" s="1">
        <f t="shared" si="11"/>
        <v>6.5</v>
      </c>
      <c r="AZ67" s="1">
        <f t="shared" si="11"/>
        <v>6.5</v>
      </c>
      <c r="BA67" s="1">
        <f t="shared" si="11"/>
        <v>6.5</v>
      </c>
      <c r="BB67" s="1">
        <f t="shared" si="11"/>
        <v>6.5</v>
      </c>
      <c r="BC67" s="1">
        <f t="shared" si="11"/>
        <v>6.5</v>
      </c>
      <c r="BD67" s="1">
        <f t="shared" si="11"/>
        <v>6.5</v>
      </c>
      <c r="BE67" s="1">
        <f t="shared" si="11"/>
        <v>6.5</v>
      </c>
      <c r="BF67" s="1">
        <f t="shared" si="11"/>
        <v>6.5</v>
      </c>
      <c r="BG67" s="1">
        <f t="shared" si="11"/>
        <v>6.5</v>
      </c>
      <c r="BH67" s="1">
        <f t="shared" si="11"/>
        <v>6.5</v>
      </c>
      <c r="BI67" s="1">
        <f t="shared" si="11"/>
        <v>6.5</v>
      </c>
      <c r="BJ67" s="1">
        <f t="shared" si="11"/>
        <v>6.5</v>
      </c>
      <c r="BK67" s="1">
        <f t="shared" si="11"/>
        <v>6.5</v>
      </c>
      <c r="BL67" s="1">
        <f t="shared" si="11"/>
        <v>6.5</v>
      </c>
      <c r="BM67" s="1">
        <f t="shared" si="11"/>
        <v>6.5</v>
      </c>
      <c r="BN67" s="1">
        <f t="shared" si="11"/>
        <v>6.5</v>
      </c>
      <c r="BO67" s="1">
        <f t="shared" ref="BO67:CB67" si="12">IF(BO10&gt;9,IF(BO26&gt;15,IF(BO26&gt;20,75.888889,100),IF(BO27&gt;0,IF(BO22&gt;3,IF(BO21&gt;2,IF(BO23&gt;9,41,IF(BO26&gt;5,11,IF(BO11&gt;1,IF(BO18&gt;4,24.6,22.777778),28.818182))),IF(BO22&gt;4,IF(BO26&gt;0,IF(BO26&gt;10,63,69),57.714286),49.666667)),IF(BO26&gt;5,IF(BO26&gt;9,IF(BO11&gt;1,47.2,IF(BO28&gt;0,IF(BO11&gt;0,62.5,58.333333),IF(BO26&gt;10,54.2,56))),IF(BO11&gt;0,IF(BO18&gt;8,IF(BO11&gt;2,25,34.5),IF(BO16&gt;1,IF(BO30&gt;1,50,44),56.5)),12.5)),IF(BO29&gt;3,IF(BO16&gt;1,IF(BO26&gt;0,58.333333,61.25),39.5),IF(BO16&gt;1,IF(BO26&gt;1,IF(BO26&gt;2,87.5,83),100),63)))),IF(BO11&gt;10,IF(BO11&gt;20,16.2,18.833333),9.5))),IF(BO27&gt;10,IF(BO26&gt;2,57,31.5),IF(BO10&gt;6,IF(BO27&gt;3,IF(BO22&gt;2,IF(BO26&gt;4,39.25,15.2),IF(BO11&gt;0,11.4,IF(BO26&gt;2,17.5,16.625))),IF(BO28&gt;0,IF(BO26&gt;1,39.5,53.25),20.75)),IF(BO27&gt;6,IF(BO26&gt;4,IF(BO27&gt;7,8.666667,12.333333),18.75),IF(BO29&gt;3,19,IF(BO18&gt;1,9.5,IF(BO26&gt;2,5,IF(BO11&gt;0,IF(BO26&gt;1,7.5,7.111111),IF(BO10&gt;0,6,6.5)))))))))</f>
        <v>6.5</v>
      </c>
      <c r="BP67" s="1">
        <f t="shared" si="12"/>
        <v>6.5</v>
      </c>
      <c r="BQ67" s="1">
        <f t="shared" si="12"/>
        <v>6.5</v>
      </c>
      <c r="BR67" s="1">
        <f t="shared" si="12"/>
        <v>6.5</v>
      </c>
      <c r="BS67" s="1">
        <f t="shared" si="12"/>
        <v>6.5</v>
      </c>
      <c r="BT67" s="1">
        <f t="shared" si="12"/>
        <v>6.5</v>
      </c>
      <c r="BU67" s="1">
        <f t="shared" si="12"/>
        <v>6.5</v>
      </c>
      <c r="BV67" s="1">
        <f t="shared" si="12"/>
        <v>6.5</v>
      </c>
      <c r="BW67" s="1">
        <f t="shared" si="12"/>
        <v>6.5</v>
      </c>
      <c r="BX67" s="1">
        <f t="shared" si="12"/>
        <v>6.5</v>
      </c>
      <c r="BY67" s="1">
        <f t="shared" si="12"/>
        <v>6.5</v>
      </c>
      <c r="BZ67" s="1">
        <f t="shared" si="12"/>
        <v>6.5</v>
      </c>
      <c r="CA67" s="1">
        <f t="shared" si="12"/>
        <v>6.5</v>
      </c>
      <c r="CB67" s="1">
        <f t="shared" si="12"/>
        <v>6.5</v>
      </c>
    </row>
    <row r="68" spans="1:80" x14ac:dyDescent="0.25">
      <c r="A68" s="1" t="s">
        <v>138</v>
      </c>
      <c r="B68" s="1">
        <f>IF(B26&gt;15,IF(B26&gt;20,84.466667,70),IF(B10&gt;4,IF(B28&gt;0,IF(B21&gt;1,IF(B26&gt;1,IF(B28&gt;7,IF(B16&gt;4,63,80.5),IF(B11&gt;10,100,IF(B30&gt;2,IF(B26&gt;5,35.333333,42.5),IF(B26&gt;8,57.285714,58.125)))),IF(B16&gt;7,53.333333,IF(B26&gt;0,25.25,28.25))),IF(B16&gt;1,IF(B26&gt;6,31.5,28.5),11)),IF(B10&gt;35,IF(B26&gt;1,IF(B18&gt;3,IF(B16&gt;5,IF(B16&gt;8,53,50),63),25.5),88),IF(B27&gt;10,IF(B11&gt;0,IF(B26&gt;2,25,IF(B26&gt;0,36.333333,43.166667)),65.428571),IF(B10&gt;9,IF(B22&gt;5,9.75,IF(B16&gt;6,IF(B27&gt;6,IF(B26&gt;0,56,58.166667),IF(B26&gt;3,38,12.5)),IF(B27&gt;1,IF(B18&gt;1,IF(B10&gt;10,IF(B16&gt;3,25.833333,32.6),23),IF(B26&gt;6,IF(B26&gt;8,21.333333,20),10)),IF(B26&gt;0,58.333333,31.777778)))),IF(B26&gt;1,IF(B10&gt;7,18.142857,IF(B26&gt;2,IF(B27&gt;7,8,IF(B26&gt;4,3.5,0)),IF(B11&gt;0,12.8,15.333333))),37))))),IF(B16&gt;1,25.571429,IF(B26&gt;2,17.333333,IF(B10&gt;0,IF(B29&gt;0,IF(B26&gt;1,6.875,IF(B26&gt;0,10.5,9)),14.166667),0)))))</f>
        <v>0</v>
      </c>
      <c r="C68" s="1">
        <f t="shared" ref="C68:BN68" si="13">IF(C26&gt;15,IF(C26&gt;20,84.466667,70),IF(C10&gt;4,IF(C28&gt;0,IF(C21&gt;1,IF(C26&gt;1,IF(C28&gt;7,IF(C16&gt;4,63,80.5),IF(C11&gt;10,100,IF(C30&gt;2,IF(C26&gt;5,35.333333,42.5),IF(C26&gt;8,57.285714,58.125)))),IF(C16&gt;7,53.333333,IF(C26&gt;0,25.25,28.25))),IF(C16&gt;1,IF(C26&gt;6,31.5,28.5),11)),IF(C10&gt;35,IF(C26&gt;1,IF(C18&gt;3,IF(C16&gt;5,IF(C16&gt;8,53,50),63),25.5),88),IF(C27&gt;10,IF(C11&gt;0,IF(C26&gt;2,25,IF(C26&gt;0,36.333333,43.166667)),65.428571),IF(C10&gt;9,IF(C22&gt;5,9.75,IF(C16&gt;6,IF(C27&gt;6,IF(C26&gt;0,56,58.166667),IF(C26&gt;3,38,12.5)),IF(C27&gt;1,IF(C18&gt;1,IF(C10&gt;10,IF(C16&gt;3,25.833333,32.6),23),IF(C26&gt;6,IF(C26&gt;8,21.333333,20),10)),IF(C26&gt;0,58.333333,31.777778)))),IF(C26&gt;1,IF(C10&gt;7,18.142857,IF(C26&gt;2,IF(C27&gt;7,8,IF(C26&gt;4,3.5,0)),IF(C11&gt;0,12.8,15.333333))),37))))),IF(C16&gt;1,25.571429,IF(C26&gt;2,17.333333,IF(C10&gt;0,IF(C29&gt;0,IF(C26&gt;1,6.875,IF(C26&gt;0,10.5,9)),14.166667),0)))))</f>
        <v>0</v>
      </c>
      <c r="D68" s="1">
        <f t="shared" si="13"/>
        <v>0</v>
      </c>
      <c r="E68" s="1">
        <f t="shared" si="13"/>
        <v>0</v>
      </c>
      <c r="F68" s="1">
        <f t="shared" si="13"/>
        <v>0</v>
      </c>
      <c r="G68" s="1">
        <f t="shared" si="13"/>
        <v>0</v>
      </c>
      <c r="H68" s="1">
        <f t="shared" si="13"/>
        <v>0</v>
      </c>
      <c r="I68" s="1">
        <f t="shared" si="13"/>
        <v>0</v>
      </c>
      <c r="J68" s="1">
        <f t="shared" si="13"/>
        <v>0</v>
      </c>
      <c r="K68" s="1">
        <f t="shared" si="13"/>
        <v>0</v>
      </c>
      <c r="L68" s="1">
        <f t="shared" si="13"/>
        <v>0</v>
      </c>
      <c r="M68" s="1">
        <f t="shared" si="13"/>
        <v>0</v>
      </c>
      <c r="N68" s="1">
        <f t="shared" si="13"/>
        <v>0</v>
      </c>
      <c r="O68" s="1">
        <f t="shared" si="13"/>
        <v>0</v>
      </c>
      <c r="P68" s="1">
        <f t="shared" si="13"/>
        <v>0</v>
      </c>
      <c r="Q68" s="1">
        <f t="shared" si="13"/>
        <v>0</v>
      </c>
      <c r="R68" s="1">
        <f t="shared" si="13"/>
        <v>0</v>
      </c>
      <c r="S68" s="1">
        <f t="shared" si="13"/>
        <v>0</v>
      </c>
      <c r="T68" s="1">
        <f t="shared" si="13"/>
        <v>0</v>
      </c>
      <c r="U68" s="1">
        <f t="shared" si="13"/>
        <v>0</v>
      </c>
      <c r="V68" s="1">
        <f t="shared" si="13"/>
        <v>0</v>
      </c>
      <c r="W68" s="1">
        <f t="shared" si="13"/>
        <v>0</v>
      </c>
      <c r="X68" s="1">
        <f t="shared" si="13"/>
        <v>0</v>
      </c>
      <c r="Y68" s="1">
        <f t="shared" si="13"/>
        <v>0</v>
      </c>
      <c r="Z68" s="1">
        <f t="shared" si="13"/>
        <v>0</v>
      </c>
      <c r="AA68" s="1">
        <f t="shared" si="13"/>
        <v>0</v>
      </c>
      <c r="AB68" s="1">
        <f t="shared" si="13"/>
        <v>0</v>
      </c>
      <c r="AC68" s="1">
        <f t="shared" si="13"/>
        <v>0</v>
      </c>
      <c r="AD68" s="1">
        <f t="shared" si="13"/>
        <v>0</v>
      </c>
      <c r="AE68" s="1">
        <f t="shared" si="13"/>
        <v>0</v>
      </c>
      <c r="AF68" s="1">
        <f t="shared" si="13"/>
        <v>0</v>
      </c>
      <c r="AG68" s="1">
        <f t="shared" si="13"/>
        <v>0</v>
      </c>
      <c r="AH68" s="1">
        <f t="shared" si="13"/>
        <v>0</v>
      </c>
      <c r="AI68" s="1">
        <f t="shared" si="13"/>
        <v>0</v>
      </c>
      <c r="AJ68" s="1">
        <f t="shared" si="13"/>
        <v>0</v>
      </c>
      <c r="AK68" s="1">
        <f t="shared" si="13"/>
        <v>0</v>
      </c>
      <c r="AL68" s="1">
        <f t="shared" si="13"/>
        <v>0</v>
      </c>
      <c r="AM68" s="1">
        <f t="shared" si="13"/>
        <v>0</v>
      </c>
      <c r="AN68" s="1">
        <f t="shared" si="13"/>
        <v>0</v>
      </c>
      <c r="AO68" s="1">
        <f t="shared" si="13"/>
        <v>0</v>
      </c>
      <c r="AP68" s="1">
        <f t="shared" si="13"/>
        <v>0</v>
      </c>
      <c r="AQ68" s="1">
        <f t="shared" si="13"/>
        <v>0</v>
      </c>
      <c r="AR68" s="1">
        <f t="shared" si="13"/>
        <v>0</v>
      </c>
      <c r="AS68" s="1">
        <f t="shared" si="13"/>
        <v>0</v>
      </c>
      <c r="AT68" s="1">
        <f t="shared" si="13"/>
        <v>0</v>
      </c>
      <c r="AU68" s="1">
        <f t="shared" si="13"/>
        <v>0</v>
      </c>
      <c r="AV68" s="1">
        <f t="shared" si="13"/>
        <v>0</v>
      </c>
      <c r="AW68" s="1">
        <f t="shared" si="13"/>
        <v>0</v>
      </c>
      <c r="AX68" s="1">
        <f t="shared" si="13"/>
        <v>0</v>
      </c>
      <c r="AY68" s="1">
        <f t="shared" si="13"/>
        <v>0</v>
      </c>
      <c r="AZ68" s="1">
        <f t="shared" si="13"/>
        <v>0</v>
      </c>
      <c r="BA68" s="1">
        <f t="shared" si="13"/>
        <v>0</v>
      </c>
      <c r="BB68" s="1">
        <f t="shared" si="13"/>
        <v>0</v>
      </c>
      <c r="BC68" s="1">
        <f t="shared" si="13"/>
        <v>0</v>
      </c>
      <c r="BD68" s="1">
        <f t="shared" si="13"/>
        <v>0</v>
      </c>
      <c r="BE68" s="1">
        <f t="shared" si="13"/>
        <v>0</v>
      </c>
      <c r="BF68" s="1">
        <f t="shared" si="13"/>
        <v>0</v>
      </c>
      <c r="BG68" s="1">
        <f t="shared" si="13"/>
        <v>0</v>
      </c>
      <c r="BH68" s="1">
        <f t="shared" si="13"/>
        <v>0</v>
      </c>
      <c r="BI68" s="1">
        <f t="shared" si="13"/>
        <v>0</v>
      </c>
      <c r="BJ68" s="1">
        <f t="shared" si="13"/>
        <v>0</v>
      </c>
      <c r="BK68" s="1">
        <f t="shared" si="13"/>
        <v>0</v>
      </c>
      <c r="BL68" s="1">
        <f t="shared" si="13"/>
        <v>0</v>
      </c>
      <c r="BM68" s="1">
        <f t="shared" si="13"/>
        <v>0</v>
      </c>
      <c r="BN68" s="1">
        <f t="shared" si="13"/>
        <v>0</v>
      </c>
      <c r="BO68" s="1">
        <f t="shared" ref="BO68:CB68" si="14">IF(BO26&gt;15,IF(BO26&gt;20,84.466667,70),IF(BO10&gt;4,IF(BO28&gt;0,IF(BO21&gt;1,IF(BO26&gt;1,IF(BO28&gt;7,IF(BO16&gt;4,63,80.5),IF(BO11&gt;10,100,IF(BO30&gt;2,IF(BO26&gt;5,35.333333,42.5),IF(BO26&gt;8,57.285714,58.125)))),IF(BO16&gt;7,53.333333,IF(BO26&gt;0,25.25,28.25))),IF(BO16&gt;1,IF(BO26&gt;6,31.5,28.5),11)),IF(BO10&gt;35,IF(BO26&gt;1,IF(BO18&gt;3,IF(BO16&gt;5,IF(BO16&gt;8,53,50),63),25.5),88),IF(BO27&gt;10,IF(BO11&gt;0,IF(BO26&gt;2,25,IF(BO26&gt;0,36.333333,43.166667)),65.428571),IF(BO10&gt;9,IF(BO22&gt;5,9.75,IF(BO16&gt;6,IF(BO27&gt;6,IF(BO26&gt;0,56,58.166667),IF(BO26&gt;3,38,12.5)),IF(BO27&gt;1,IF(BO18&gt;1,IF(BO10&gt;10,IF(BO16&gt;3,25.833333,32.6),23),IF(BO26&gt;6,IF(BO26&gt;8,21.333333,20),10)),IF(BO26&gt;0,58.333333,31.777778)))),IF(BO26&gt;1,IF(BO10&gt;7,18.142857,IF(BO26&gt;2,IF(BO27&gt;7,8,IF(BO26&gt;4,3.5,0)),IF(BO11&gt;0,12.8,15.333333))),37))))),IF(BO16&gt;1,25.571429,IF(BO26&gt;2,17.333333,IF(BO10&gt;0,IF(BO29&gt;0,IF(BO26&gt;1,6.875,IF(BO26&gt;0,10.5,9)),14.166667),0)))))</f>
        <v>0</v>
      </c>
      <c r="BP68" s="1">
        <f t="shared" si="14"/>
        <v>0</v>
      </c>
      <c r="BQ68" s="1">
        <f t="shared" si="14"/>
        <v>0</v>
      </c>
      <c r="BR68" s="1">
        <f t="shared" si="14"/>
        <v>0</v>
      </c>
      <c r="BS68" s="1">
        <f t="shared" si="14"/>
        <v>0</v>
      </c>
      <c r="BT68" s="1">
        <f t="shared" si="14"/>
        <v>0</v>
      </c>
      <c r="BU68" s="1">
        <f t="shared" si="14"/>
        <v>0</v>
      </c>
      <c r="BV68" s="1">
        <f t="shared" si="14"/>
        <v>0</v>
      </c>
      <c r="BW68" s="1">
        <f t="shared" si="14"/>
        <v>0</v>
      </c>
      <c r="BX68" s="1">
        <f t="shared" si="14"/>
        <v>0</v>
      </c>
      <c r="BY68" s="1">
        <f t="shared" si="14"/>
        <v>0</v>
      </c>
      <c r="BZ68" s="1">
        <f t="shared" si="14"/>
        <v>0</v>
      </c>
      <c r="CA68" s="1">
        <f t="shared" si="14"/>
        <v>0</v>
      </c>
      <c r="CB68" s="1">
        <f t="shared" si="14"/>
        <v>0</v>
      </c>
    </row>
    <row r="69" spans="1:80" x14ac:dyDescent="0.25">
      <c r="A69" s="1" t="s">
        <v>139</v>
      </c>
      <c r="B69" s="1">
        <f>IF(B18&gt;1,IF(B26&gt;20,81.2,IF(B26&gt;3,IF(B27&gt;5,IF(B23&gt;2,IF(B11&gt;2,IF(B26&gt;8,57.75,51.5),IF(B18&gt;2,IF(B11&gt;1,IF(B26&gt;5,39,35),IF(B26&gt;10,25,26.4)),44)),IF(B27&gt;8,IF(B26&gt;6,44.166667,54.5),IF(B26&gt;5,69,67.875))),IF(B30&gt;5,48.888889,IF(B29&gt;20,100,IF(B16&gt;2,80,69.166667)))),IF(B27&gt;5,IF(B26&gt;0,42.5,IF(B16&gt;1,56.75,58.857143)),IF(B16&gt;10,73.75,IF(B22&gt;3,IF(B11&gt;10,28.25,IF(B18&gt;5,25.25,IF(B27&gt;1,17,IF(B26&gt;0,13.5,11.333333)))),IF(B21&gt;1,IF(B29&gt;5,36,IF(B26&gt;2,32.444444,IF(B26&gt;1,27.333333,29.2))),IF(B26&gt;0,45.5,46.333333))))))),IF(B27&gt;15,69.6,IF(B26&gt;4,IF(B27&gt;1,IF(B22&gt;0,IF(B16&gt;0,IF(B30&gt;1,IF(B26&gt;5,39.25,23.75),IF(B26&gt;5,IF(B10&gt;10,13,IF(B26&gt;6,11.75,11.5)),23.333333)),46),IF(B27&gt;7,25.5,4.571429)),69),IF(B11&gt;0,IF(B16&gt;1,IF(B26&gt;1,4,9.363636),IF(B26&gt;2,10,10.5)),IF(B26&gt;0,IF(B26&gt;3,8,IF(B27&gt;1,IF(B26&gt;1,3,4.2),2.5)),IF(B10&gt;0,1.428571,0))))))</f>
        <v>0</v>
      </c>
      <c r="C69" s="1">
        <f t="shared" ref="C69:BN69" si="15">IF(C18&gt;1,IF(C26&gt;20,81.2,IF(C26&gt;3,IF(C27&gt;5,IF(C23&gt;2,IF(C11&gt;2,IF(C26&gt;8,57.75,51.5),IF(C18&gt;2,IF(C11&gt;1,IF(C26&gt;5,39,35),IF(C26&gt;10,25,26.4)),44)),IF(C27&gt;8,IF(C26&gt;6,44.166667,54.5),IF(C26&gt;5,69,67.875))),IF(C30&gt;5,48.888889,IF(C29&gt;20,100,IF(C16&gt;2,80,69.166667)))),IF(C27&gt;5,IF(C26&gt;0,42.5,IF(C16&gt;1,56.75,58.857143)),IF(C16&gt;10,73.75,IF(C22&gt;3,IF(C11&gt;10,28.25,IF(C18&gt;5,25.25,IF(C27&gt;1,17,IF(C26&gt;0,13.5,11.333333)))),IF(C21&gt;1,IF(C29&gt;5,36,IF(C26&gt;2,32.444444,IF(C26&gt;1,27.333333,29.2))),IF(C26&gt;0,45.5,46.333333))))))),IF(C27&gt;15,69.6,IF(C26&gt;4,IF(C27&gt;1,IF(C22&gt;0,IF(C16&gt;0,IF(C30&gt;1,IF(C26&gt;5,39.25,23.75),IF(C26&gt;5,IF(C10&gt;10,13,IF(C26&gt;6,11.75,11.5)),23.333333)),46),IF(C27&gt;7,25.5,4.571429)),69),IF(C11&gt;0,IF(C16&gt;1,IF(C26&gt;1,4,9.363636),IF(C26&gt;2,10,10.5)),IF(C26&gt;0,IF(C26&gt;3,8,IF(C27&gt;1,IF(C26&gt;1,3,4.2),2.5)),IF(C10&gt;0,1.428571,0))))))</f>
        <v>0</v>
      </c>
      <c r="D69" s="1">
        <f t="shared" si="15"/>
        <v>0</v>
      </c>
      <c r="E69" s="1">
        <f t="shared" si="15"/>
        <v>0</v>
      </c>
      <c r="F69" s="1">
        <f t="shared" si="15"/>
        <v>0</v>
      </c>
      <c r="G69" s="1">
        <f t="shared" si="15"/>
        <v>0</v>
      </c>
      <c r="H69" s="1">
        <f t="shared" si="15"/>
        <v>0</v>
      </c>
      <c r="I69" s="1">
        <f t="shared" si="15"/>
        <v>0</v>
      </c>
      <c r="J69" s="1">
        <f t="shared" si="15"/>
        <v>0</v>
      </c>
      <c r="K69" s="1">
        <f t="shared" si="15"/>
        <v>0</v>
      </c>
      <c r="L69" s="1">
        <f t="shared" si="15"/>
        <v>0</v>
      </c>
      <c r="M69" s="1">
        <f t="shared" si="15"/>
        <v>0</v>
      </c>
      <c r="N69" s="1">
        <f t="shared" si="15"/>
        <v>0</v>
      </c>
      <c r="O69" s="1">
        <f t="shared" si="15"/>
        <v>0</v>
      </c>
      <c r="P69" s="1">
        <f t="shared" si="15"/>
        <v>0</v>
      </c>
      <c r="Q69" s="1">
        <f t="shared" si="15"/>
        <v>0</v>
      </c>
      <c r="R69" s="1">
        <f t="shared" si="15"/>
        <v>0</v>
      </c>
      <c r="S69" s="1">
        <f t="shared" si="15"/>
        <v>0</v>
      </c>
      <c r="T69" s="1">
        <f t="shared" si="15"/>
        <v>0</v>
      </c>
      <c r="U69" s="1">
        <f t="shared" si="15"/>
        <v>0</v>
      </c>
      <c r="V69" s="1">
        <f t="shared" si="15"/>
        <v>0</v>
      </c>
      <c r="W69" s="1">
        <f t="shared" si="15"/>
        <v>0</v>
      </c>
      <c r="X69" s="1">
        <f t="shared" si="15"/>
        <v>0</v>
      </c>
      <c r="Y69" s="1">
        <f t="shared" si="15"/>
        <v>0</v>
      </c>
      <c r="Z69" s="1">
        <f t="shared" si="15"/>
        <v>0</v>
      </c>
      <c r="AA69" s="1">
        <f t="shared" si="15"/>
        <v>0</v>
      </c>
      <c r="AB69" s="1">
        <f t="shared" si="15"/>
        <v>0</v>
      </c>
      <c r="AC69" s="1">
        <f t="shared" si="15"/>
        <v>0</v>
      </c>
      <c r="AD69" s="1">
        <f t="shared" si="15"/>
        <v>0</v>
      </c>
      <c r="AE69" s="1">
        <f t="shared" si="15"/>
        <v>0</v>
      </c>
      <c r="AF69" s="1">
        <f t="shared" si="15"/>
        <v>0</v>
      </c>
      <c r="AG69" s="1">
        <f t="shared" si="15"/>
        <v>0</v>
      </c>
      <c r="AH69" s="1">
        <f t="shared" si="15"/>
        <v>0</v>
      </c>
      <c r="AI69" s="1">
        <f t="shared" si="15"/>
        <v>0</v>
      </c>
      <c r="AJ69" s="1">
        <f t="shared" si="15"/>
        <v>0</v>
      </c>
      <c r="AK69" s="1">
        <f t="shared" si="15"/>
        <v>0</v>
      </c>
      <c r="AL69" s="1">
        <f t="shared" si="15"/>
        <v>0</v>
      </c>
      <c r="AM69" s="1">
        <f t="shared" si="15"/>
        <v>0</v>
      </c>
      <c r="AN69" s="1">
        <f t="shared" si="15"/>
        <v>0</v>
      </c>
      <c r="AO69" s="1">
        <f t="shared" si="15"/>
        <v>0</v>
      </c>
      <c r="AP69" s="1">
        <f t="shared" si="15"/>
        <v>0</v>
      </c>
      <c r="AQ69" s="1">
        <f t="shared" si="15"/>
        <v>0</v>
      </c>
      <c r="AR69" s="1">
        <f t="shared" si="15"/>
        <v>0</v>
      </c>
      <c r="AS69" s="1">
        <f t="shared" si="15"/>
        <v>0</v>
      </c>
      <c r="AT69" s="1">
        <f t="shared" si="15"/>
        <v>0</v>
      </c>
      <c r="AU69" s="1">
        <f t="shared" si="15"/>
        <v>0</v>
      </c>
      <c r="AV69" s="1">
        <f t="shared" si="15"/>
        <v>0</v>
      </c>
      <c r="AW69" s="1">
        <f t="shared" si="15"/>
        <v>0</v>
      </c>
      <c r="AX69" s="1">
        <f t="shared" si="15"/>
        <v>0</v>
      </c>
      <c r="AY69" s="1">
        <f t="shared" si="15"/>
        <v>0</v>
      </c>
      <c r="AZ69" s="1">
        <f t="shared" si="15"/>
        <v>0</v>
      </c>
      <c r="BA69" s="1">
        <f t="shared" si="15"/>
        <v>0</v>
      </c>
      <c r="BB69" s="1">
        <f t="shared" si="15"/>
        <v>0</v>
      </c>
      <c r="BC69" s="1">
        <f t="shared" si="15"/>
        <v>0</v>
      </c>
      <c r="BD69" s="1">
        <f t="shared" si="15"/>
        <v>0</v>
      </c>
      <c r="BE69" s="1">
        <f t="shared" si="15"/>
        <v>0</v>
      </c>
      <c r="BF69" s="1">
        <f t="shared" si="15"/>
        <v>0</v>
      </c>
      <c r="BG69" s="1">
        <f t="shared" si="15"/>
        <v>0</v>
      </c>
      <c r="BH69" s="1">
        <f t="shared" si="15"/>
        <v>0</v>
      </c>
      <c r="BI69" s="1">
        <f t="shared" si="15"/>
        <v>0</v>
      </c>
      <c r="BJ69" s="1">
        <f t="shared" si="15"/>
        <v>0</v>
      </c>
      <c r="BK69" s="1">
        <f t="shared" si="15"/>
        <v>0</v>
      </c>
      <c r="BL69" s="1">
        <f t="shared" si="15"/>
        <v>0</v>
      </c>
      <c r="BM69" s="1">
        <f t="shared" si="15"/>
        <v>0</v>
      </c>
      <c r="BN69" s="1">
        <f t="shared" si="15"/>
        <v>0</v>
      </c>
      <c r="BO69" s="1">
        <f t="shared" ref="BO69:CB69" si="16">IF(BO18&gt;1,IF(BO26&gt;20,81.2,IF(BO26&gt;3,IF(BO27&gt;5,IF(BO23&gt;2,IF(BO11&gt;2,IF(BO26&gt;8,57.75,51.5),IF(BO18&gt;2,IF(BO11&gt;1,IF(BO26&gt;5,39,35),IF(BO26&gt;10,25,26.4)),44)),IF(BO27&gt;8,IF(BO26&gt;6,44.166667,54.5),IF(BO26&gt;5,69,67.875))),IF(BO30&gt;5,48.888889,IF(BO29&gt;20,100,IF(BO16&gt;2,80,69.166667)))),IF(BO27&gt;5,IF(BO26&gt;0,42.5,IF(BO16&gt;1,56.75,58.857143)),IF(BO16&gt;10,73.75,IF(BO22&gt;3,IF(BO11&gt;10,28.25,IF(BO18&gt;5,25.25,IF(BO27&gt;1,17,IF(BO26&gt;0,13.5,11.333333)))),IF(BO21&gt;1,IF(BO29&gt;5,36,IF(BO26&gt;2,32.444444,IF(BO26&gt;1,27.333333,29.2))),IF(BO26&gt;0,45.5,46.333333))))))),IF(BO27&gt;15,69.6,IF(BO26&gt;4,IF(BO27&gt;1,IF(BO22&gt;0,IF(BO16&gt;0,IF(BO30&gt;1,IF(BO26&gt;5,39.25,23.75),IF(BO26&gt;5,IF(BO10&gt;10,13,IF(BO26&gt;6,11.75,11.5)),23.333333)),46),IF(BO27&gt;7,25.5,4.571429)),69),IF(BO11&gt;0,IF(BO16&gt;1,IF(BO26&gt;1,4,9.363636),IF(BO26&gt;2,10,10.5)),IF(BO26&gt;0,IF(BO26&gt;3,8,IF(BO27&gt;1,IF(BO26&gt;1,3,4.2),2.5)),IF(BO10&gt;0,1.428571,0))))))</f>
        <v>0</v>
      </c>
      <c r="BP69" s="1">
        <f t="shared" si="16"/>
        <v>0</v>
      </c>
      <c r="BQ69" s="1">
        <f t="shared" si="16"/>
        <v>0</v>
      </c>
      <c r="BR69" s="1">
        <f t="shared" si="16"/>
        <v>0</v>
      </c>
      <c r="BS69" s="1">
        <f t="shared" si="16"/>
        <v>0</v>
      </c>
      <c r="BT69" s="1">
        <f t="shared" si="16"/>
        <v>0</v>
      </c>
      <c r="BU69" s="1">
        <f t="shared" si="16"/>
        <v>0</v>
      </c>
      <c r="BV69" s="1">
        <f t="shared" si="16"/>
        <v>0</v>
      </c>
      <c r="BW69" s="1">
        <f t="shared" si="16"/>
        <v>0</v>
      </c>
      <c r="BX69" s="1">
        <f t="shared" si="16"/>
        <v>0</v>
      </c>
      <c r="BY69" s="1">
        <f t="shared" si="16"/>
        <v>0</v>
      </c>
      <c r="BZ69" s="1">
        <f t="shared" si="16"/>
        <v>0</v>
      </c>
      <c r="CA69" s="1">
        <f t="shared" si="16"/>
        <v>0</v>
      </c>
      <c r="CB69" s="1">
        <f t="shared" si="16"/>
        <v>0</v>
      </c>
    </row>
    <row r="70" spans="1:80" x14ac:dyDescent="0.25">
      <c r="A70" s="1" t="s">
        <v>140</v>
      </c>
      <c r="B70" s="1">
        <f>IF(B27&gt;12,IF(B26&gt;20,84.208333,IF(B26&gt;5,IF(B11&gt;3,63,IF(B27&gt;18,44,IF(B26&gt;8,50,52.333333))),IF(B26&gt;2,67.666667,64))),IF(B10&gt;6,IF(B27&gt;0,IF(B10&gt;9,IF(B21&gt;2,IF(B22&gt;3,IF(B27&gt;8,44.142857,IF(B21&gt;5,31.285714,IF(B11&gt;1,IF(B26&gt;1,20,19.714286),26.333333))),IF(B21&gt;4,IF(B26&gt;8,72,IF(B26&gt;0,56,60)),IF(B16&gt;4,50.5,23.5))),IF(B28&gt;5,IF(B26&gt;5,62.666667,66.857143),IF(B27&gt;10,8.5,IF(B28&gt;4,IF(B27&gt;8,28,IF(B26&gt;5,37.5,37.666667)),IF(B21&gt;0,IF(B22&gt;3,IF(B26&gt;5,42,IF(B26&gt;3,56.571429,IF(B26&gt;0,52,53))),IF(B26&gt;5,IF(B30&gt;1,57,94),60.833333)),IF(B26&gt;6,36.5,31.5)))))),IF(B26&gt;2,IF(B30&gt;0,IF(B26&gt;3,14.666667,14.75),IF(B26&gt;4,33.333333,IF(B26&gt;3,25,30.2))),IF(B29&gt;5,44,IF(B26&gt;1,36.25,32.3)))),IF(B11&gt;20,7.142857,IF(B11&gt;10,21.142857,14.5))),IF(B27&gt;6,IF(B27&gt;8,IF(B26&gt;3,8,11.2),IF(B26&gt;4,15.8,21.333333)),IF(B10&gt;0,IF(B27&gt;1,IF(B18&gt;0,10,IF(B23&gt;4,6.714286,IF(B26&gt;0,4.666667,5.25))),IF(B11&gt;0,11.857143,7)),0))))</f>
        <v>0</v>
      </c>
      <c r="C70" s="1">
        <f t="shared" ref="C70:BN70" si="17">IF(C27&gt;12,IF(C26&gt;20,84.208333,IF(C26&gt;5,IF(C11&gt;3,63,IF(C27&gt;18,44,IF(C26&gt;8,50,52.333333))),IF(C26&gt;2,67.666667,64))),IF(C10&gt;6,IF(C27&gt;0,IF(C10&gt;9,IF(C21&gt;2,IF(C22&gt;3,IF(C27&gt;8,44.142857,IF(C21&gt;5,31.285714,IF(C11&gt;1,IF(C26&gt;1,20,19.714286),26.333333))),IF(C21&gt;4,IF(C26&gt;8,72,IF(C26&gt;0,56,60)),IF(C16&gt;4,50.5,23.5))),IF(C28&gt;5,IF(C26&gt;5,62.666667,66.857143),IF(C27&gt;10,8.5,IF(C28&gt;4,IF(C27&gt;8,28,IF(C26&gt;5,37.5,37.666667)),IF(C21&gt;0,IF(C22&gt;3,IF(C26&gt;5,42,IF(C26&gt;3,56.571429,IF(C26&gt;0,52,53))),IF(C26&gt;5,IF(C30&gt;1,57,94),60.833333)),IF(C26&gt;6,36.5,31.5)))))),IF(C26&gt;2,IF(C30&gt;0,IF(C26&gt;3,14.666667,14.75),IF(C26&gt;4,33.333333,IF(C26&gt;3,25,30.2))),IF(C29&gt;5,44,IF(C26&gt;1,36.25,32.3)))),IF(C11&gt;20,7.142857,IF(C11&gt;10,21.142857,14.5))),IF(C27&gt;6,IF(C27&gt;8,IF(C26&gt;3,8,11.2),IF(C26&gt;4,15.8,21.333333)),IF(C10&gt;0,IF(C27&gt;1,IF(C18&gt;0,10,IF(C23&gt;4,6.714286,IF(C26&gt;0,4.666667,5.25))),IF(C11&gt;0,11.857143,7)),0))))</f>
        <v>0</v>
      </c>
      <c r="D70" s="1">
        <f t="shared" si="17"/>
        <v>0</v>
      </c>
      <c r="E70" s="1">
        <f t="shared" si="17"/>
        <v>0</v>
      </c>
      <c r="F70" s="1">
        <f t="shared" si="17"/>
        <v>0</v>
      </c>
      <c r="G70" s="1">
        <f t="shared" si="17"/>
        <v>0</v>
      </c>
      <c r="H70" s="1">
        <f t="shared" si="17"/>
        <v>0</v>
      </c>
      <c r="I70" s="1">
        <f t="shared" si="17"/>
        <v>0</v>
      </c>
      <c r="J70" s="1">
        <f t="shared" si="17"/>
        <v>0</v>
      </c>
      <c r="K70" s="1">
        <f t="shared" si="17"/>
        <v>0</v>
      </c>
      <c r="L70" s="1">
        <f t="shared" si="17"/>
        <v>0</v>
      </c>
      <c r="M70" s="1">
        <f t="shared" si="17"/>
        <v>0</v>
      </c>
      <c r="N70" s="1">
        <f t="shared" si="17"/>
        <v>0</v>
      </c>
      <c r="O70" s="1">
        <f t="shared" si="17"/>
        <v>0</v>
      </c>
      <c r="P70" s="1">
        <f t="shared" si="17"/>
        <v>0</v>
      </c>
      <c r="Q70" s="1">
        <f t="shared" si="17"/>
        <v>0</v>
      </c>
      <c r="R70" s="1">
        <f t="shared" si="17"/>
        <v>0</v>
      </c>
      <c r="S70" s="1">
        <f t="shared" si="17"/>
        <v>0</v>
      </c>
      <c r="T70" s="1">
        <f t="shared" si="17"/>
        <v>0</v>
      </c>
      <c r="U70" s="1">
        <f t="shared" si="17"/>
        <v>0</v>
      </c>
      <c r="V70" s="1">
        <f t="shared" si="17"/>
        <v>0</v>
      </c>
      <c r="W70" s="1">
        <f t="shared" si="17"/>
        <v>0</v>
      </c>
      <c r="X70" s="1">
        <f t="shared" si="17"/>
        <v>0</v>
      </c>
      <c r="Y70" s="1">
        <f t="shared" si="17"/>
        <v>0</v>
      </c>
      <c r="Z70" s="1">
        <f t="shared" si="17"/>
        <v>0</v>
      </c>
      <c r="AA70" s="1">
        <f t="shared" si="17"/>
        <v>0</v>
      </c>
      <c r="AB70" s="1">
        <f t="shared" si="17"/>
        <v>0</v>
      </c>
      <c r="AC70" s="1">
        <f t="shared" si="17"/>
        <v>0</v>
      </c>
      <c r="AD70" s="1">
        <f t="shared" si="17"/>
        <v>0</v>
      </c>
      <c r="AE70" s="1">
        <f t="shared" si="17"/>
        <v>0</v>
      </c>
      <c r="AF70" s="1">
        <f t="shared" si="17"/>
        <v>0</v>
      </c>
      <c r="AG70" s="1">
        <f t="shared" si="17"/>
        <v>0</v>
      </c>
      <c r="AH70" s="1">
        <f t="shared" si="17"/>
        <v>0</v>
      </c>
      <c r="AI70" s="1">
        <f t="shared" si="17"/>
        <v>0</v>
      </c>
      <c r="AJ70" s="1">
        <f t="shared" si="17"/>
        <v>0</v>
      </c>
      <c r="AK70" s="1">
        <f t="shared" si="17"/>
        <v>0</v>
      </c>
      <c r="AL70" s="1">
        <f t="shared" si="17"/>
        <v>0</v>
      </c>
      <c r="AM70" s="1">
        <f t="shared" si="17"/>
        <v>0</v>
      </c>
      <c r="AN70" s="1">
        <f t="shared" si="17"/>
        <v>0</v>
      </c>
      <c r="AO70" s="1">
        <f t="shared" si="17"/>
        <v>0</v>
      </c>
      <c r="AP70" s="1">
        <f t="shared" si="17"/>
        <v>0</v>
      </c>
      <c r="AQ70" s="1">
        <f t="shared" si="17"/>
        <v>0</v>
      </c>
      <c r="AR70" s="1">
        <f t="shared" si="17"/>
        <v>0</v>
      </c>
      <c r="AS70" s="1">
        <f t="shared" si="17"/>
        <v>0</v>
      </c>
      <c r="AT70" s="1">
        <f t="shared" si="17"/>
        <v>0</v>
      </c>
      <c r="AU70" s="1">
        <f t="shared" si="17"/>
        <v>0</v>
      </c>
      <c r="AV70" s="1">
        <f t="shared" si="17"/>
        <v>0</v>
      </c>
      <c r="AW70" s="1">
        <f t="shared" si="17"/>
        <v>0</v>
      </c>
      <c r="AX70" s="1">
        <f t="shared" si="17"/>
        <v>0</v>
      </c>
      <c r="AY70" s="1">
        <f t="shared" si="17"/>
        <v>0</v>
      </c>
      <c r="AZ70" s="1">
        <f t="shared" si="17"/>
        <v>0</v>
      </c>
      <c r="BA70" s="1">
        <f t="shared" si="17"/>
        <v>0</v>
      </c>
      <c r="BB70" s="1">
        <f t="shared" si="17"/>
        <v>0</v>
      </c>
      <c r="BC70" s="1">
        <f t="shared" si="17"/>
        <v>0</v>
      </c>
      <c r="BD70" s="1">
        <f t="shared" si="17"/>
        <v>0</v>
      </c>
      <c r="BE70" s="1">
        <f t="shared" si="17"/>
        <v>0</v>
      </c>
      <c r="BF70" s="1">
        <f t="shared" si="17"/>
        <v>0</v>
      </c>
      <c r="BG70" s="1">
        <f t="shared" si="17"/>
        <v>0</v>
      </c>
      <c r="BH70" s="1">
        <f t="shared" si="17"/>
        <v>0</v>
      </c>
      <c r="BI70" s="1">
        <f t="shared" si="17"/>
        <v>0</v>
      </c>
      <c r="BJ70" s="1">
        <f t="shared" si="17"/>
        <v>0</v>
      </c>
      <c r="BK70" s="1">
        <f t="shared" si="17"/>
        <v>0</v>
      </c>
      <c r="BL70" s="1">
        <f t="shared" si="17"/>
        <v>0</v>
      </c>
      <c r="BM70" s="1">
        <f t="shared" si="17"/>
        <v>0</v>
      </c>
      <c r="BN70" s="1">
        <f t="shared" si="17"/>
        <v>0</v>
      </c>
      <c r="BO70" s="1">
        <f t="shared" ref="BO70:CB70" si="18">IF(BO27&gt;12,IF(BO26&gt;20,84.208333,IF(BO26&gt;5,IF(BO11&gt;3,63,IF(BO27&gt;18,44,IF(BO26&gt;8,50,52.333333))),IF(BO26&gt;2,67.666667,64))),IF(BO10&gt;6,IF(BO27&gt;0,IF(BO10&gt;9,IF(BO21&gt;2,IF(BO22&gt;3,IF(BO27&gt;8,44.142857,IF(BO21&gt;5,31.285714,IF(BO11&gt;1,IF(BO26&gt;1,20,19.714286),26.333333))),IF(BO21&gt;4,IF(BO26&gt;8,72,IF(BO26&gt;0,56,60)),IF(BO16&gt;4,50.5,23.5))),IF(BO28&gt;5,IF(BO26&gt;5,62.666667,66.857143),IF(BO27&gt;10,8.5,IF(BO28&gt;4,IF(BO27&gt;8,28,IF(BO26&gt;5,37.5,37.666667)),IF(BO21&gt;0,IF(BO22&gt;3,IF(BO26&gt;5,42,IF(BO26&gt;3,56.571429,IF(BO26&gt;0,52,53))),IF(BO26&gt;5,IF(BO30&gt;1,57,94),60.833333)),IF(BO26&gt;6,36.5,31.5)))))),IF(BO26&gt;2,IF(BO30&gt;0,IF(BO26&gt;3,14.666667,14.75),IF(BO26&gt;4,33.333333,IF(BO26&gt;3,25,30.2))),IF(BO29&gt;5,44,IF(BO26&gt;1,36.25,32.3)))),IF(BO11&gt;20,7.142857,IF(BO11&gt;10,21.142857,14.5))),IF(BO27&gt;6,IF(BO27&gt;8,IF(BO26&gt;3,8,11.2),IF(BO26&gt;4,15.8,21.333333)),IF(BO10&gt;0,IF(BO27&gt;1,IF(BO18&gt;0,10,IF(BO23&gt;4,6.714286,IF(BO26&gt;0,4.666667,5.25))),IF(BO11&gt;0,11.857143,7)),0))))</f>
        <v>0</v>
      </c>
      <c r="BP70" s="1">
        <f t="shared" si="18"/>
        <v>0</v>
      </c>
      <c r="BQ70" s="1">
        <f t="shared" si="18"/>
        <v>0</v>
      </c>
      <c r="BR70" s="1">
        <f t="shared" si="18"/>
        <v>0</v>
      </c>
      <c r="BS70" s="1">
        <f t="shared" si="18"/>
        <v>0</v>
      </c>
      <c r="BT70" s="1">
        <f t="shared" si="18"/>
        <v>0</v>
      </c>
      <c r="BU70" s="1">
        <f t="shared" si="18"/>
        <v>0</v>
      </c>
      <c r="BV70" s="1">
        <f t="shared" si="18"/>
        <v>0</v>
      </c>
      <c r="BW70" s="1">
        <f t="shared" si="18"/>
        <v>0</v>
      </c>
      <c r="BX70" s="1">
        <f t="shared" si="18"/>
        <v>0</v>
      </c>
      <c r="BY70" s="1">
        <f t="shared" si="18"/>
        <v>0</v>
      </c>
      <c r="BZ70" s="1">
        <f t="shared" si="18"/>
        <v>0</v>
      </c>
      <c r="CA70" s="1">
        <f t="shared" si="18"/>
        <v>0</v>
      </c>
      <c r="CB70" s="1">
        <f t="shared" si="18"/>
        <v>0</v>
      </c>
    </row>
    <row r="71" spans="1:80" x14ac:dyDescent="0.25">
      <c r="A71" s="1" t="s">
        <v>141</v>
      </c>
      <c r="B71" s="1">
        <f>IF(B18&gt;1,IF(B26&gt;15,71.62963,IF(B29&gt;0,IF(B16&gt;1,IF(B10&gt;19,IF(B16&gt;15,50,IF(B10&gt;30,IF(B26&gt;0,25,28.4),IF(B26&gt;0,30.333333,31))),IF(B23&gt;3,IF(B21&gt;1,IF(B11&gt;1,36.666667,IF(B26&gt;0,50.142857,45)),IF(B26&gt;0,61,64)),IF(B27&gt;15,51.6,IF(B26&gt;6,25,IF(B28&gt;0,IF(B26&gt;1,IF(B26&gt;3,37.5,34.5),28.857143),IF(B26&gt;1,42.285714,42.142857)))))),IF(B26&gt;3,IF(B18&gt;3,75,IF(B26&gt;4,66.4,66)),IF(B26&gt;0,55,55.857143))),IF(B26&gt;6,46,IF(B21&gt;3,33.333333,IF(B26&gt;0,IF(B22&gt;1,IF(B26&gt;2,19,16.166667),6.5),7.5))))),IF(B10&gt;4,IF(B11&gt;1,IF(B26&gt;5,IF(B11&gt;3,35.666667,38.5),44),IF(B23&gt;1,IF(B10&gt;6,IF(B23&gt;2,IF(B27&gt;5,IF(B29&gt;25,25,IF(B16&gt;1,17.8,21)),IF(B26&gt;5,31,35.666667)),IF(B26&gt;4,18.375,12.5)),IF(B26&gt;2,IF(B26&gt;3,28.75,33),37.5)),IF(B26&gt;3,5.333333,5))),IF(B26&gt;0,IF(B11&gt;0,IF(B26&gt;1,10.142857,11.2),IF(B26&gt;1,8,9.25)),IF(B10&gt;0,4,0))))</f>
        <v>0</v>
      </c>
      <c r="C71" s="1">
        <f t="shared" ref="C71:BN71" si="19">IF(C18&gt;1,IF(C26&gt;15,71.62963,IF(C29&gt;0,IF(C16&gt;1,IF(C10&gt;19,IF(C16&gt;15,50,IF(C10&gt;30,IF(C26&gt;0,25,28.4),IF(C26&gt;0,30.333333,31))),IF(C23&gt;3,IF(C21&gt;1,IF(C11&gt;1,36.666667,IF(C26&gt;0,50.142857,45)),IF(C26&gt;0,61,64)),IF(C27&gt;15,51.6,IF(C26&gt;6,25,IF(C28&gt;0,IF(C26&gt;1,IF(C26&gt;3,37.5,34.5),28.857143),IF(C26&gt;1,42.285714,42.142857)))))),IF(C26&gt;3,IF(C18&gt;3,75,IF(C26&gt;4,66.4,66)),IF(C26&gt;0,55,55.857143))),IF(C26&gt;6,46,IF(C21&gt;3,33.333333,IF(C26&gt;0,IF(C22&gt;1,IF(C26&gt;2,19,16.166667),6.5),7.5))))),IF(C10&gt;4,IF(C11&gt;1,IF(C26&gt;5,IF(C11&gt;3,35.666667,38.5),44),IF(C23&gt;1,IF(C10&gt;6,IF(C23&gt;2,IF(C27&gt;5,IF(C29&gt;25,25,IF(C16&gt;1,17.8,21)),IF(C26&gt;5,31,35.666667)),IF(C26&gt;4,18.375,12.5)),IF(C26&gt;2,IF(C26&gt;3,28.75,33),37.5)),IF(C26&gt;3,5.333333,5))),IF(C26&gt;0,IF(C11&gt;0,IF(C26&gt;1,10.142857,11.2),IF(C26&gt;1,8,9.25)),IF(C10&gt;0,4,0))))</f>
        <v>0</v>
      </c>
      <c r="D71" s="1">
        <f t="shared" si="19"/>
        <v>0</v>
      </c>
      <c r="E71" s="1">
        <f t="shared" si="19"/>
        <v>0</v>
      </c>
      <c r="F71" s="1">
        <f t="shared" si="19"/>
        <v>0</v>
      </c>
      <c r="G71" s="1">
        <f t="shared" si="19"/>
        <v>0</v>
      </c>
      <c r="H71" s="1">
        <f t="shared" si="19"/>
        <v>0</v>
      </c>
      <c r="I71" s="1">
        <f t="shared" si="19"/>
        <v>0</v>
      </c>
      <c r="J71" s="1">
        <f t="shared" si="19"/>
        <v>0</v>
      </c>
      <c r="K71" s="1">
        <f t="shared" si="19"/>
        <v>0</v>
      </c>
      <c r="L71" s="1">
        <f t="shared" si="19"/>
        <v>0</v>
      </c>
      <c r="M71" s="1">
        <f t="shared" si="19"/>
        <v>0</v>
      </c>
      <c r="N71" s="1">
        <f t="shared" si="19"/>
        <v>0</v>
      </c>
      <c r="O71" s="1">
        <f t="shared" si="19"/>
        <v>0</v>
      </c>
      <c r="P71" s="1">
        <f t="shared" si="19"/>
        <v>0</v>
      </c>
      <c r="Q71" s="1">
        <f t="shared" si="19"/>
        <v>0</v>
      </c>
      <c r="R71" s="1">
        <f t="shared" si="19"/>
        <v>0</v>
      </c>
      <c r="S71" s="1">
        <f t="shared" si="19"/>
        <v>0</v>
      </c>
      <c r="T71" s="1">
        <f t="shared" si="19"/>
        <v>0</v>
      </c>
      <c r="U71" s="1">
        <f t="shared" si="19"/>
        <v>0</v>
      </c>
      <c r="V71" s="1">
        <f t="shared" si="19"/>
        <v>0</v>
      </c>
      <c r="W71" s="1">
        <f t="shared" si="19"/>
        <v>0</v>
      </c>
      <c r="X71" s="1">
        <f t="shared" si="19"/>
        <v>0</v>
      </c>
      <c r="Y71" s="1">
        <f t="shared" si="19"/>
        <v>0</v>
      </c>
      <c r="Z71" s="1">
        <f t="shared" si="19"/>
        <v>0</v>
      </c>
      <c r="AA71" s="1">
        <f t="shared" si="19"/>
        <v>0</v>
      </c>
      <c r="AB71" s="1">
        <f t="shared" si="19"/>
        <v>0</v>
      </c>
      <c r="AC71" s="1">
        <f t="shared" si="19"/>
        <v>0</v>
      </c>
      <c r="AD71" s="1">
        <f t="shared" si="19"/>
        <v>0</v>
      </c>
      <c r="AE71" s="1">
        <f t="shared" si="19"/>
        <v>0</v>
      </c>
      <c r="AF71" s="1">
        <f t="shared" si="19"/>
        <v>0</v>
      </c>
      <c r="AG71" s="1">
        <f t="shared" si="19"/>
        <v>0</v>
      </c>
      <c r="AH71" s="1">
        <f t="shared" si="19"/>
        <v>0</v>
      </c>
      <c r="AI71" s="1">
        <f t="shared" si="19"/>
        <v>0</v>
      </c>
      <c r="AJ71" s="1">
        <f t="shared" si="19"/>
        <v>0</v>
      </c>
      <c r="AK71" s="1">
        <f t="shared" si="19"/>
        <v>0</v>
      </c>
      <c r="AL71" s="1">
        <f t="shared" si="19"/>
        <v>0</v>
      </c>
      <c r="AM71" s="1">
        <f t="shared" si="19"/>
        <v>0</v>
      </c>
      <c r="AN71" s="1">
        <f t="shared" si="19"/>
        <v>0</v>
      </c>
      <c r="AO71" s="1">
        <f t="shared" si="19"/>
        <v>0</v>
      </c>
      <c r="AP71" s="1">
        <f t="shared" si="19"/>
        <v>0</v>
      </c>
      <c r="AQ71" s="1">
        <f t="shared" si="19"/>
        <v>0</v>
      </c>
      <c r="AR71" s="1">
        <f t="shared" si="19"/>
        <v>0</v>
      </c>
      <c r="AS71" s="1">
        <f t="shared" si="19"/>
        <v>0</v>
      </c>
      <c r="AT71" s="1">
        <f t="shared" si="19"/>
        <v>0</v>
      </c>
      <c r="AU71" s="1">
        <f t="shared" si="19"/>
        <v>0</v>
      </c>
      <c r="AV71" s="1">
        <f t="shared" si="19"/>
        <v>0</v>
      </c>
      <c r="AW71" s="1">
        <f t="shared" si="19"/>
        <v>0</v>
      </c>
      <c r="AX71" s="1">
        <f t="shared" si="19"/>
        <v>0</v>
      </c>
      <c r="AY71" s="1">
        <f t="shared" si="19"/>
        <v>0</v>
      </c>
      <c r="AZ71" s="1">
        <f t="shared" si="19"/>
        <v>0</v>
      </c>
      <c r="BA71" s="1">
        <f t="shared" si="19"/>
        <v>0</v>
      </c>
      <c r="BB71" s="1">
        <f t="shared" si="19"/>
        <v>0</v>
      </c>
      <c r="BC71" s="1">
        <f t="shared" si="19"/>
        <v>0</v>
      </c>
      <c r="BD71" s="1">
        <f t="shared" si="19"/>
        <v>0</v>
      </c>
      <c r="BE71" s="1">
        <f t="shared" si="19"/>
        <v>0</v>
      </c>
      <c r="BF71" s="1">
        <f t="shared" si="19"/>
        <v>0</v>
      </c>
      <c r="BG71" s="1">
        <f t="shared" si="19"/>
        <v>0</v>
      </c>
      <c r="BH71" s="1">
        <f t="shared" si="19"/>
        <v>0</v>
      </c>
      <c r="BI71" s="1">
        <f t="shared" si="19"/>
        <v>0</v>
      </c>
      <c r="BJ71" s="1">
        <f t="shared" si="19"/>
        <v>0</v>
      </c>
      <c r="BK71" s="1">
        <f t="shared" si="19"/>
        <v>0</v>
      </c>
      <c r="BL71" s="1">
        <f t="shared" si="19"/>
        <v>0</v>
      </c>
      <c r="BM71" s="1">
        <f t="shared" si="19"/>
        <v>0</v>
      </c>
      <c r="BN71" s="1">
        <f t="shared" si="19"/>
        <v>0</v>
      </c>
      <c r="BO71" s="1">
        <f t="shared" ref="BO71:CB71" si="20">IF(BO18&gt;1,IF(BO26&gt;15,71.62963,IF(BO29&gt;0,IF(BO16&gt;1,IF(BO10&gt;19,IF(BO16&gt;15,50,IF(BO10&gt;30,IF(BO26&gt;0,25,28.4),IF(BO26&gt;0,30.333333,31))),IF(BO23&gt;3,IF(BO21&gt;1,IF(BO11&gt;1,36.666667,IF(BO26&gt;0,50.142857,45)),IF(BO26&gt;0,61,64)),IF(BO27&gt;15,51.6,IF(BO26&gt;6,25,IF(BO28&gt;0,IF(BO26&gt;1,IF(BO26&gt;3,37.5,34.5),28.857143),IF(BO26&gt;1,42.285714,42.142857)))))),IF(BO26&gt;3,IF(BO18&gt;3,75,IF(BO26&gt;4,66.4,66)),IF(BO26&gt;0,55,55.857143))),IF(BO26&gt;6,46,IF(BO21&gt;3,33.333333,IF(BO26&gt;0,IF(BO22&gt;1,IF(BO26&gt;2,19,16.166667),6.5),7.5))))),IF(BO10&gt;4,IF(BO11&gt;1,IF(BO26&gt;5,IF(BO11&gt;3,35.666667,38.5),44),IF(BO23&gt;1,IF(BO10&gt;6,IF(BO23&gt;2,IF(BO27&gt;5,IF(BO29&gt;25,25,IF(BO16&gt;1,17.8,21)),IF(BO26&gt;5,31,35.666667)),IF(BO26&gt;4,18.375,12.5)),IF(BO26&gt;2,IF(BO26&gt;3,28.75,33),37.5)),IF(BO26&gt;3,5.333333,5))),IF(BO26&gt;0,IF(BO11&gt;0,IF(BO26&gt;1,10.142857,11.2),IF(BO26&gt;1,8,9.25)),IF(BO10&gt;0,4,0))))</f>
        <v>0</v>
      </c>
      <c r="BP71" s="1">
        <f t="shared" si="20"/>
        <v>0</v>
      </c>
      <c r="BQ71" s="1">
        <f t="shared" si="20"/>
        <v>0</v>
      </c>
      <c r="BR71" s="1">
        <f t="shared" si="20"/>
        <v>0</v>
      </c>
      <c r="BS71" s="1">
        <f t="shared" si="20"/>
        <v>0</v>
      </c>
      <c r="BT71" s="1">
        <f t="shared" si="20"/>
        <v>0</v>
      </c>
      <c r="BU71" s="1">
        <f t="shared" si="20"/>
        <v>0</v>
      </c>
      <c r="BV71" s="1">
        <f t="shared" si="20"/>
        <v>0</v>
      </c>
      <c r="BW71" s="1">
        <f t="shared" si="20"/>
        <v>0</v>
      </c>
      <c r="BX71" s="1">
        <f t="shared" si="20"/>
        <v>0</v>
      </c>
      <c r="BY71" s="1">
        <f t="shared" si="20"/>
        <v>0</v>
      </c>
      <c r="BZ71" s="1">
        <f t="shared" si="20"/>
        <v>0</v>
      </c>
      <c r="CA71" s="1">
        <f t="shared" si="20"/>
        <v>0</v>
      </c>
      <c r="CB71" s="1">
        <f t="shared" si="20"/>
        <v>0</v>
      </c>
    </row>
    <row r="72" spans="1:80" x14ac:dyDescent="0.25">
      <c r="A72" s="1" t="s">
        <v>142</v>
      </c>
      <c r="B72" s="1">
        <f>IF(B30&gt;1,IF(B16&gt;2,IF(B18&gt;3,IF(B26&gt;5,75,IF(B27&gt;3,IF(B26&gt;0,44.25,50.666667),57)),IF(B30&gt;2,IF(B28&gt;10,27,IF(B10&gt;7,IF(B26&gt;10,42,IF(B26&gt;0,43.75,43.222222)),45.8)),31.333333)),IF(B10&gt;3,IF(B11&gt;10,IF(B26&gt;7,70.583333,100),IF(B22&gt;4,100,IF(B21&gt;0,IF(B29&gt;6,47.25,IF(B26&gt;5,50,IF(B11&gt;0,IF(B26&gt;0,63.875,60.875),57.428571))),31.25))),4)),IF(B18&gt;20,75.166667,IF(B27&gt;12,IF(B26&gt;5,26.5,IF(B26&gt;2,69.666667,72.666667)),IF(B29&gt;3,IF(B26&gt;8,96,IF(B21&gt;5,59,IF(B28&gt;0,IF(B16&gt;1,IF(B26&gt;3,43,43.25),34.666667),IF(B29&gt;8,8,IF(B26&gt;3,34,IF(B26&gt;0,28,31)))))),IF(B18&gt;10,IF(B26&gt;1,38,37.142857),IF(B26&gt;3,IF(B23&gt;2,IF(B26&gt;5,IF(B26&gt;6,18.666667,23.75),30.5),IF(B11&gt;0,IF(B26&gt;5,0,6.5),IF(B27&gt;8,7,IF(B26&gt;4,25.4,16)))),IF(B21&gt;0,IF(B16&gt;0,IF(B18&gt;0,IF(B26&gt;0,13,13.25),17),IF(B26&gt;0,8,9.5)),IF(B22&gt;1,IF(B26&gt;1,4.666667,5.4),IF(B26&gt;0,2,0)))))))))</f>
        <v>0</v>
      </c>
      <c r="C72" s="1">
        <f t="shared" ref="C72:BN72" si="21">IF(C30&gt;1,IF(C16&gt;2,IF(C18&gt;3,IF(C26&gt;5,75,IF(C27&gt;3,IF(C26&gt;0,44.25,50.666667),57)),IF(C30&gt;2,IF(C28&gt;10,27,IF(C10&gt;7,IF(C26&gt;10,42,IF(C26&gt;0,43.75,43.222222)),45.8)),31.333333)),IF(C10&gt;3,IF(C11&gt;10,IF(C26&gt;7,70.583333,100),IF(C22&gt;4,100,IF(C21&gt;0,IF(C29&gt;6,47.25,IF(C26&gt;5,50,IF(C11&gt;0,IF(C26&gt;0,63.875,60.875),57.428571))),31.25))),4)),IF(C18&gt;20,75.166667,IF(C27&gt;12,IF(C26&gt;5,26.5,IF(C26&gt;2,69.666667,72.666667)),IF(C29&gt;3,IF(C26&gt;8,96,IF(C21&gt;5,59,IF(C28&gt;0,IF(C16&gt;1,IF(C26&gt;3,43,43.25),34.666667),IF(C29&gt;8,8,IF(C26&gt;3,34,IF(C26&gt;0,28,31)))))),IF(C18&gt;10,IF(C26&gt;1,38,37.142857),IF(C26&gt;3,IF(C23&gt;2,IF(C26&gt;5,IF(C26&gt;6,18.666667,23.75),30.5),IF(C11&gt;0,IF(C26&gt;5,0,6.5),IF(C27&gt;8,7,IF(C26&gt;4,25.4,16)))),IF(C21&gt;0,IF(C16&gt;0,IF(C18&gt;0,IF(C26&gt;0,13,13.25),17),IF(C26&gt;0,8,9.5)),IF(C22&gt;1,IF(C26&gt;1,4.666667,5.4),IF(C26&gt;0,2,0)))))))))</f>
        <v>0</v>
      </c>
      <c r="D72" s="1">
        <f t="shared" si="21"/>
        <v>0</v>
      </c>
      <c r="E72" s="1">
        <f t="shared" si="21"/>
        <v>0</v>
      </c>
      <c r="F72" s="1">
        <f t="shared" si="21"/>
        <v>0</v>
      </c>
      <c r="G72" s="1">
        <f t="shared" si="21"/>
        <v>0</v>
      </c>
      <c r="H72" s="1">
        <f t="shared" si="21"/>
        <v>0</v>
      </c>
      <c r="I72" s="1">
        <f t="shared" si="21"/>
        <v>0</v>
      </c>
      <c r="J72" s="1">
        <f t="shared" si="21"/>
        <v>0</v>
      </c>
      <c r="K72" s="1">
        <f t="shared" si="21"/>
        <v>0</v>
      </c>
      <c r="L72" s="1">
        <f t="shared" si="21"/>
        <v>0</v>
      </c>
      <c r="M72" s="1">
        <f t="shared" si="21"/>
        <v>0</v>
      </c>
      <c r="N72" s="1">
        <f t="shared" si="21"/>
        <v>0</v>
      </c>
      <c r="O72" s="1">
        <f t="shared" si="21"/>
        <v>0</v>
      </c>
      <c r="P72" s="1">
        <f t="shared" si="21"/>
        <v>0</v>
      </c>
      <c r="Q72" s="1">
        <f t="shared" si="21"/>
        <v>0</v>
      </c>
      <c r="R72" s="1">
        <f t="shared" si="21"/>
        <v>0</v>
      </c>
      <c r="S72" s="1">
        <f t="shared" si="21"/>
        <v>0</v>
      </c>
      <c r="T72" s="1">
        <f t="shared" si="21"/>
        <v>0</v>
      </c>
      <c r="U72" s="1">
        <f t="shared" si="21"/>
        <v>0</v>
      </c>
      <c r="V72" s="1">
        <f t="shared" si="21"/>
        <v>0</v>
      </c>
      <c r="W72" s="1">
        <f t="shared" si="21"/>
        <v>0</v>
      </c>
      <c r="X72" s="1">
        <f t="shared" si="21"/>
        <v>0</v>
      </c>
      <c r="Y72" s="1">
        <f t="shared" si="21"/>
        <v>0</v>
      </c>
      <c r="Z72" s="1">
        <f t="shared" si="21"/>
        <v>0</v>
      </c>
      <c r="AA72" s="1">
        <f t="shared" si="21"/>
        <v>0</v>
      </c>
      <c r="AB72" s="1">
        <f t="shared" si="21"/>
        <v>0</v>
      </c>
      <c r="AC72" s="1">
        <f t="shared" si="21"/>
        <v>0</v>
      </c>
      <c r="AD72" s="1">
        <f t="shared" si="21"/>
        <v>0</v>
      </c>
      <c r="AE72" s="1">
        <f t="shared" si="21"/>
        <v>0</v>
      </c>
      <c r="AF72" s="1">
        <f t="shared" si="21"/>
        <v>0</v>
      </c>
      <c r="AG72" s="1">
        <f t="shared" si="21"/>
        <v>0</v>
      </c>
      <c r="AH72" s="1">
        <f t="shared" si="21"/>
        <v>0</v>
      </c>
      <c r="AI72" s="1">
        <f t="shared" si="21"/>
        <v>0</v>
      </c>
      <c r="AJ72" s="1">
        <f t="shared" si="21"/>
        <v>0</v>
      </c>
      <c r="AK72" s="1">
        <f t="shared" si="21"/>
        <v>0</v>
      </c>
      <c r="AL72" s="1">
        <f t="shared" si="21"/>
        <v>0</v>
      </c>
      <c r="AM72" s="1">
        <f t="shared" si="21"/>
        <v>0</v>
      </c>
      <c r="AN72" s="1">
        <f t="shared" si="21"/>
        <v>0</v>
      </c>
      <c r="AO72" s="1">
        <f t="shared" si="21"/>
        <v>0</v>
      </c>
      <c r="AP72" s="1">
        <f t="shared" si="21"/>
        <v>0</v>
      </c>
      <c r="AQ72" s="1">
        <f t="shared" si="21"/>
        <v>0</v>
      </c>
      <c r="AR72" s="1">
        <f t="shared" si="21"/>
        <v>0</v>
      </c>
      <c r="AS72" s="1">
        <f t="shared" si="21"/>
        <v>0</v>
      </c>
      <c r="AT72" s="1">
        <f t="shared" si="21"/>
        <v>0</v>
      </c>
      <c r="AU72" s="1">
        <f t="shared" si="21"/>
        <v>0</v>
      </c>
      <c r="AV72" s="1">
        <f t="shared" si="21"/>
        <v>0</v>
      </c>
      <c r="AW72" s="1">
        <f t="shared" si="21"/>
        <v>0</v>
      </c>
      <c r="AX72" s="1">
        <f t="shared" si="21"/>
        <v>0</v>
      </c>
      <c r="AY72" s="1">
        <f t="shared" si="21"/>
        <v>0</v>
      </c>
      <c r="AZ72" s="1">
        <f t="shared" si="21"/>
        <v>0</v>
      </c>
      <c r="BA72" s="1">
        <f t="shared" si="21"/>
        <v>0</v>
      </c>
      <c r="BB72" s="1">
        <f t="shared" si="21"/>
        <v>0</v>
      </c>
      <c r="BC72" s="1">
        <f t="shared" si="21"/>
        <v>0</v>
      </c>
      <c r="BD72" s="1">
        <f t="shared" si="21"/>
        <v>0</v>
      </c>
      <c r="BE72" s="1">
        <f t="shared" si="21"/>
        <v>0</v>
      </c>
      <c r="BF72" s="1">
        <f t="shared" si="21"/>
        <v>0</v>
      </c>
      <c r="BG72" s="1">
        <f t="shared" si="21"/>
        <v>0</v>
      </c>
      <c r="BH72" s="1">
        <f t="shared" si="21"/>
        <v>0</v>
      </c>
      <c r="BI72" s="1">
        <f t="shared" si="21"/>
        <v>0</v>
      </c>
      <c r="BJ72" s="1">
        <f t="shared" si="21"/>
        <v>0</v>
      </c>
      <c r="BK72" s="1">
        <f t="shared" si="21"/>
        <v>0</v>
      </c>
      <c r="BL72" s="1">
        <f t="shared" si="21"/>
        <v>0</v>
      </c>
      <c r="BM72" s="1">
        <f t="shared" si="21"/>
        <v>0</v>
      </c>
      <c r="BN72" s="1">
        <f t="shared" si="21"/>
        <v>0</v>
      </c>
      <c r="BO72" s="1">
        <f t="shared" ref="BO72:CB72" si="22">IF(BO30&gt;1,IF(BO16&gt;2,IF(BO18&gt;3,IF(BO26&gt;5,75,IF(BO27&gt;3,IF(BO26&gt;0,44.25,50.666667),57)),IF(BO30&gt;2,IF(BO28&gt;10,27,IF(BO10&gt;7,IF(BO26&gt;10,42,IF(BO26&gt;0,43.75,43.222222)),45.8)),31.333333)),IF(BO10&gt;3,IF(BO11&gt;10,IF(BO26&gt;7,70.583333,100),IF(BO22&gt;4,100,IF(BO21&gt;0,IF(BO29&gt;6,47.25,IF(BO26&gt;5,50,IF(BO11&gt;0,IF(BO26&gt;0,63.875,60.875),57.428571))),31.25))),4)),IF(BO18&gt;20,75.166667,IF(BO27&gt;12,IF(BO26&gt;5,26.5,IF(BO26&gt;2,69.666667,72.666667)),IF(BO29&gt;3,IF(BO26&gt;8,96,IF(BO21&gt;5,59,IF(BO28&gt;0,IF(BO16&gt;1,IF(BO26&gt;3,43,43.25),34.666667),IF(BO29&gt;8,8,IF(BO26&gt;3,34,IF(BO26&gt;0,28,31)))))),IF(BO18&gt;10,IF(BO26&gt;1,38,37.142857),IF(BO26&gt;3,IF(BO23&gt;2,IF(BO26&gt;5,IF(BO26&gt;6,18.666667,23.75),30.5),IF(BO11&gt;0,IF(BO26&gt;5,0,6.5),IF(BO27&gt;8,7,IF(BO26&gt;4,25.4,16)))),IF(BO21&gt;0,IF(BO16&gt;0,IF(BO18&gt;0,IF(BO26&gt;0,13,13.25),17),IF(BO26&gt;0,8,9.5)),IF(BO22&gt;1,IF(BO26&gt;1,4.666667,5.4),IF(BO26&gt;0,2,0)))))))))</f>
        <v>0</v>
      </c>
      <c r="BP72" s="1">
        <f t="shared" si="22"/>
        <v>0</v>
      </c>
      <c r="BQ72" s="1">
        <f t="shared" si="22"/>
        <v>0</v>
      </c>
      <c r="BR72" s="1">
        <f t="shared" si="22"/>
        <v>0</v>
      </c>
      <c r="BS72" s="1">
        <f t="shared" si="22"/>
        <v>0</v>
      </c>
      <c r="BT72" s="1">
        <f t="shared" si="22"/>
        <v>0</v>
      </c>
      <c r="BU72" s="1">
        <f t="shared" si="22"/>
        <v>0</v>
      </c>
      <c r="BV72" s="1">
        <f t="shared" si="22"/>
        <v>0</v>
      </c>
      <c r="BW72" s="1">
        <f t="shared" si="22"/>
        <v>0</v>
      </c>
      <c r="BX72" s="1">
        <f t="shared" si="22"/>
        <v>0</v>
      </c>
      <c r="BY72" s="1">
        <f t="shared" si="22"/>
        <v>0</v>
      </c>
      <c r="BZ72" s="1">
        <f t="shared" si="22"/>
        <v>0</v>
      </c>
      <c r="CA72" s="1">
        <f t="shared" si="22"/>
        <v>0</v>
      </c>
      <c r="CB72" s="1">
        <f t="shared" si="22"/>
        <v>0</v>
      </c>
    </row>
    <row r="73" spans="1:80" x14ac:dyDescent="0.25">
      <c r="A73" s="1" t="s">
        <v>143</v>
      </c>
      <c r="B73" s="1">
        <f>IF(B10&gt;9,IF(B10&gt;30,IF(B11&gt;30,33,IF(B16&gt;7,IF(B10&gt;45,75,22.666667),IF(B16&gt;1,IF(B28&gt;5,IF(B26&gt;2,94,83.333333),IF(B26&gt;7,76.083333,75)),IF(B26&gt;0,68.8,58.142857)))),IF(B30&gt;0,IF(B27&gt;8,IF(B26&gt;8,IF(B11&gt;0,35.333333,47),IF(B26&gt;6,19.333333,IF(B29&gt;5,25,23))),IF(B18&gt;1,IF(B30&gt;20,26,IF(B16&gt;11,41.666667,IF(B10&gt;10,IF(B27&gt;4,63.666667,IF(B26&gt;0,58.142857,56.25)),IF(B29&gt;5,53.5,IF(B11&gt;0,51.2,51.8))))),IF(B26&gt;5,69,88))),IF(B26&gt;8,47.166667,IF(B23&gt;3,IF(B26&gt;0,IF(B26&gt;1,IF(B26&gt;2,20.5,21.6),22.8),IF(B11&gt;10,31,28.75)),IF(B16&gt;1,25,35.285714))))),IF(B27&gt;10,IF(B26&gt;2,59.428571,36.666667),IF(B16&gt;1,IF(B28&gt;0,36.625,IF(B16&gt;2,IF(B26&gt;1,27,27.666667),IF(B26&gt;1,20,22.666667))),IF(B28&gt;1,38,IF(B27&gt;6,IF(B26&gt;4,IF(B27&gt;7,12.6,15.428571),IF(B26&gt;3,20.5,24.666667)),IF(B26&gt;0,IF(B23&gt;2,IF(B16&gt;0,IF(B26&gt;2,13,11.666667),15.25),IF(B27&gt;1,IF(B26&gt;1,7.75,9.666667),11.833333)),IF(B10&gt;0,6.571429,0)))))))</f>
        <v>0</v>
      </c>
      <c r="C73" s="1">
        <f t="shared" ref="C73:BN73" si="23">IF(C10&gt;9,IF(C10&gt;30,IF(C11&gt;30,33,IF(C16&gt;7,IF(C10&gt;45,75,22.666667),IF(C16&gt;1,IF(C28&gt;5,IF(C26&gt;2,94,83.333333),IF(C26&gt;7,76.083333,75)),IF(C26&gt;0,68.8,58.142857)))),IF(C30&gt;0,IF(C27&gt;8,IF(C26&gt;8,IF(C11&gt;0,35.333333,47),IF(C26&gt;6,19.333333,IF(C29&gt;5,25,23))),IF(C18&gt;1,IF(C30&gt;20,26,IF(C16&gt;11,41.666667,IF(C10&gt;10,IF(C27&gt;4,63.666667,IF(C26&gt;0,58.142857,56.25)),IF(C29&gt;5,53.5,IF(C11&gt;0,51.2,51.8))))),IF(C26&gt;5,69,88))),IF(C26&gt;8,47.166667,IF(C23&gt;3,IF(C26&gt;0,IF(C26&gt;1,IF(C26&gt;2,20.5,21.6),22.8),IF(C11&gt;10,31,28.75)),IF(C16&gt;1,25,35.285714))))),IF(C27&gt;10,IF(C26&gt;2,59.428571,36.666667),IF(C16&gt;1,IF(C28&gt;0,36.625,IF(C16&gt;2,IF(C26&gt;1,27,27.666667),IF(C26&gt;1,20,22.666667))),IF(C28&gt;1,38,IF(C27&gt;6,IF(C26&gt;4,IF(C27&gt;7,12.6,15.428571),IF(C26&gt;3,20.5,24.666667)),IF(C26&gt;0,IF(C23&gt;2,IF(C16&gt;0,IF(C26&gt;2,13,11.666667),15.25),IF(C27&gt;1,IF(C26&gt;1,7.75,9.666667),11.833333)),IF(C10&gt;0,6.571429,0)))))))</f>
        <v>0</v>
      </c>
      <c r="D73" s="1">
        <f t="shared" si="23"/>
        <v>0</v>
      </c>
      <c r="E73" s="1">
        <f t="shared" si="23"/>
        <v>0</v>
      </c>
      <c r="F73" s="1">
        <f t="shared" si="23"/>
        <v>0</v>
      </c>
      <c r="G73" s="1">
        <f t="shared" si="23"/>
        <v>0</v>
      </c>
      <c r="H73" s="1">
        <f t="shared" si="23"/>
        <v>0</v>
      </c>
      <c r="I73" s="1">
        <f t="shared" si="23"/>
        <v>0</v>
      </c>
      <c r="J73" s="1">
        <f t="shared" si="23"/>
        <v>0</v>
      </c>
      <c r="K73" s="1">
        <f t="shared" si="23"/>
        <v>0</v>
      </c>
      <c r="L73" s="1">
        <f t="shared" si="23"/>
        <v>0</v>
      </c>
      <c r="M73" s="1">
        <f t="shared" si="23"/>
        <v>0</v>
      </c>
      <c r="N73" s="1">
        <f t="shared" si="23"/>
        <v>0</v>
      </c>
      <c r="O73" s="1">
        <f t="shared" si="23"/>
        <v>0</v>
      </c>
      <c r="P73" s="1">
        <f t="shared" si="23"/>
        <v>0</v>
      </c>
      <c r="Q73" s="1">
        <f t="shared" si="23"/>
        <v>0</v>
      </c>
      <c r="R73" s="1">
        <f t="shared" si="23"/>
        <v>0</v>
      </c>
      <c r="S73" s="1">
        <f t="shared" si="23"/>
        <v>0</v>
      </c>
      <c r="T73" s="1">
        <f t="shared" si="23"/>
        <v>0</v>
      </c>
      <c r="U73" s="1">
        <f t="shared" si="23"/>
        <v>0</v>
      </c>
      <c r="V73" s="1">
        <f t="shared" si="23"/>
        <v>0</v>
      </c>
      <c r="W73" s="1">
        <f t="shared" si="23"/>
        <v>0</v>
      </c>
      <c r="X73" s="1">
        <f t="shared" si="23"/>
        <v>0</v>
      </c>
      <c r="Y73" s="1">
        <f t="shared" si="23"/>
        <v>0</v>
      </c>
      <c r="Z73" s="1">
        <f t="shared" si="23"/>
        <v>0</v>
      </c>
      <c r="AA73" s="1">
        <f t="shared" si="23"/>
        <v>0</v>
      </c>
      <c r="AB73" s="1">
        <f t="shared" si="23"/>
        <v>0</v>
      </c>
      <c r="AC73" s="1">
        <f t="shared" si="23"/>
        <v>0</v>
      </c>
      <c r="AD73" s="1">
        <f t="shared" si="23"/>
        <v>0</v>
      </c>
      <c r="AE73" s="1">
        <f t="shared" si="23"/>
        <v>0</v>
      </c>
      <c r="AF73" s="1">
        <f t="shared" si="23"/>
        <v>0</v>
      </c>
      <c r="AG73" s="1">
        <f t="shared" si="23"/>
        <v>0</v>
      </c>
      <c r="AH73" s="1">
        <f t="shared" si="23"/>
        <v>0</v>
      </c>
      <c r="AI73" s="1">
        <f t="shared" si="23"/>
        <v>0</v>
      </c>
      <c r="AJ73" s="1">
        <f t="shared" si="23"/>
        <v>0</v>
      </c>
      <c r="AK73" s="1">
        <f t="shared" si="23"/>
        <v>0</v>
      </c>
      <c r="AL73" s="1">
        <f t="shared" si="23"/>
        <v>0</v>
      </c>
      <c r="AM73" s="1">
        <f t="shared" si="23"/>
        <v>0</v>
      </c>
      <c r="AN73" s="1">
        <f t="shared" si="23"/>
        <v>0</v>
      </c>
      <c r="AO73" s="1">
        <f t="shared" si="23"/>
        <v>0</v>
      </c>
      <c r="AP73" s="1">
        <f t="shared" si="23"/>
        <v>0</v>
      </c>
      <c r="AQ73" s="1">
        <f t="shared" si="23"/>
        <v>0</v>
      </c>
      <c r="AR73" s="1">
        <f t="shared" si="23"/>
        <v>0</v>
      </c>
      <c r="AS73" s="1">
        <f t="shared" si="23"/>
        <v>0</v>
      </c>
      <c r="AT73" s="1">
        <f t="shared" si="23"/>
        <v>0</v>
      </c>
      <c r="AU73" s="1">
        <f t="shared" si="23"/>
        <v>0</v>
      </c>
      <c r="AV73" s="1">
        <f t="shared" si="23"/>
        <v>0</v>
      </c>
      <c r="AW73" s="1">
        <f t="shared" si="23"/>
        <v>0</v>
      </c>
      <c r="AX73" s="1">
        <f t="shared" si="23"/>
        <v>0</v>
      </c>
      <c r="AY73" s="1">
        <f t="shared" si="23"/>
        <v>0</v>
      </c>
      <c r="AZ73" s="1">
        <f t="shared" si="23"/>
        <v>0</v>
      </c>
      <c r="BA73" s="1">
        <f t="shared" si="23"/>
        <v>0</v>
      </c>
      <c r="BB73" s="1">
        <f t="shared" si="23"/>
        <v>0</v>
      </c>
      <c r="BC73" s="1">
        <f t="shared" si="23"/>
        <v>0</v>
      </c>
      <c r="BD73" s="1">
        <f t="shared" si="23"/>
        <v>0</v>
      </c>
      <c r="BE73" s="1">
        <f t="shared" si="23"/>
        <v>0</v>
      </c>
      <c r="BF73" s="1">
        <f t="shared" si="23"/>
        <v>0</v>
      </c>
      <c r="BG73" s="1">
        <f t="shared" si="23"/>
        <v>0</v>
      </c>
      <c r="BH73" s="1">
        <f t="shared" si="23"/>
        <v>0</v>
      </c>
      <c r="BI73" s="1">
        <f t="shared" si="23"/>
        <v>0</v>
      </c>
      <c r="BJ73" s="1">
        <f t="shared" si="23"/>
        <v>0</v>
      </c>
      <c r="BK73" s="1">
        <f t="shared" si="23"/>
        <v>0</v>
      </c>
      <c r="BL73" s="1">
        <f t="shared" si="23"/>
        <v>0</v>
      </c>
      <c r="BM73" s="1">
        <f t="shared" si="23"/>
        <v>0</v>
      </c>
      <c r="BN73" s="1">
        <f t="shared" si="23"/>
        <v>0</v>
      </c>
      <c r="BO73" s="1">
        <f t="shared" ref="BO73:CB73" si="24">IF(BO10&gt;9,IF(BO10&gt;30,IF(BO11&gt;30,33,IF(BO16&gt;7,IF(BO10&gt;45,75,22.666667),IF(BO16&gt;1,IF(BO28&gt;5,IF(BO26&gt;2,94,83.333333),IF(BO26&gt;7,76.083333,75)),IF(BO26&gt;0,68.8,58.142857)))),IF(BO30&gt;0,IF(BO27&gt;8,IF(BO26&gt;8,IF(BO11&gt;0,35.333333,47),IF(BO26&gt;6,19.333333,IF(BO29&gt;5,25,23))),IF(BO18&gt;1,IF(BO30&gt;20,26,IF(BO16&gt;11,41.666667,IF(BO10&gt;10,IF(BO27&gt;4,63.666667,IF(BO26&gt;0,58.142857,56.25)),IF(BO29&gt;5,53.5,IF(BO11&gt;0,51.2,51.8))))),IF(BO26&gt;5,69,88))),IF(BO26&gt;8,47.166667,IF(BO23&gt;3,IF(BO26&gt;0,IF(BO26&gt;1,IF(BO26&gt;2,20.5,21.6),22.8),IF(BO11&gt;10,31,28.75)),IF(BO16&gt;1,25,35.285714))))),IF(BO27&gt;10,IF(BO26&gt;2,59.428571,36.666667),IF(BO16&gt;1,IF(BO28&gt;0,36.625,IF(BO16&gt;2,IF(BO26&gt;1,27,27.666667),IF(BO26&gt;1,20,22.666667))),IF(BO28&gt;1,38,IF(BO27&gt;6,IF(BO26&gt;4,IF(BO27&gt;7,12.6,15.428571),IF(BO26&gt;3,20.5,24.666667)),IF(BO26&gt;0,IF(BO23&gt;2,IF(BO16&gt;0,IF(BO26&gt;2,13,11.666667),15.25),IF(BO27&gt;1,IF(BO26&gt;1,7.75,9.666667),11.833333)),IF(BO10&gt;0,6.571429,0)))))))</f>
        <v>0</v>
      </c>
      <c r="BP73" s="1">
        <f t="shared" si="24"/>
        <v>0</v>
      </c>
      <c r="BQ73" s="1">
        <f t="shared" si="24"/>
        <v>0</v>
      </c>
      <c r="BR73" s="1">
        <f t="shared" si="24"/>
        <v>0</v>
      </c>
      <c r="BS73" s="1">
        <f t="shared" si="24"/>
        <v>0</v>
      </c>
      <c r="BT73" s="1">
        <f t="shared" si="24"/>
        <v>0</v>
      </c>
      <c r="BU73" s="1">
        <f t="shared" si="24"/>
        <v>0</v>
      </c>
      <c r="BV73" s="1">
        <f t="shared" si="24"/>
        <v>0</v>
      </c>
      <c r="BW73" s="1">
        <f t="shared" si="24"/>
        <v>0</v>
      </c>
      <c r="BX73" s="1">
        <f t="shared" si="24"/>
        <v>0</v>
      </c>
      <c r="BY73" s="1">
        <f t="shared" si="24"/>
        <v>0</v>
      </c>
      <c r="BZ73" s="1">
        <f t="shared" si="24"/>
        <v>0</v>
      </c>
      <c r="CA73" s="1">
        <f t="shared" si="24"/>
        <v>0</v>
      </c>
      <c r="CB73" s="1">
        <f t="shared" si="24"/>
        <v>0</v>
      </c>
    </row>
    <row r="74" spans="1:80" x14ac:dyDescent="0.25">
      <c r="A74" s="1" t="s">
        <v>144</v>
      </c>
      <c r="B74" s="1">
        <f>IF(B26&gt;15,82.25,IF(B10&gt;4,IF(B29&gt;2,IF(B21&gt;5,IF(B11&gt;10,20.222222,29),IF(B29&gt;3,IF(B29&gt;4,IF(B18&gt;2,IF(B18&gt;4,IF(B16&gt;2,19,IF(B26&gt;0,50,IF(B11&gt;1,41.5,35.8))),IF(B29&gt;20,86,IF(B26&gt;3,IF(B26&gt;5,36.25,IF(B26&gt;4,52.666667,56.5)),72.5))),IF(B16&gt;2,IF(B26&gt;1,IF(B29&gt;5,IF(B26&gt;5,35.333333,26.2),15),35.8),IF(B29&gt;25,56.5,IF(B16&gt;1,IF(B26&gt;5,42.833333,IF(B26&gt;3,37.8,39.333333)),47.833333)))),IF(B26&gt;5,23.8,20.833333)),IF(B26&gt;0,54.8,53.222222))),IF(B27&gt;10,IF(B26&gt;6,IF(B26&gt;8,42.5,16),IF(B11&gt;0,52.333333,57)),IF(B10&gt;25,IF(B30&gt;0,19.666667,IF(B26&gt;2,44,61.75)),IF(B27&gt;2,IF(B26&gt;5,IF(B26&gt;9,31,IF(B26&gt;6,25,28)),IF(B27&gt;4,IF(B26&gt;2,IF(B27&gt;7,IF(B26&gt;3,12.4,19.666667),IF(B11&gt;1,13,IF(B11&gt;0,24,23.5))),33.5),IF(B26&gt;1,8.333333,10.5))),IF(B26&gt;0,7.166667,0))))),IF(B26&gt;2,23.333333,IF(B29&gt;2,IF(B26&gt;0,3.5,3.333333),IF(B16&gt;0,IF(B11&gt;0,9.6,11),5.25)))))</f>
        <v>5.25</v>
      </c>
      <c r="C74" s="1">
        <f t="shared" ref="C74:BN74" si="25">IF(C26&gt;15,82.25,IF(C10&gt;4,IF(C29&gt;2,IF(C21&gt;5,IF(C11&gt;10,20.222222,29),IF(C29&gt;3,IF(C29&gt;4,IF(C18&gt;2,IF(C18&gt;4,IF(C16&gt;2,19,IF(C26&gt;0,50,IF(C11&gt;1,41.5,35.8))),IF(C29&gt;20,86,IF(C26&gt;3,IF(C26&gt;5,36.25,IF(C26&gt;4,52.666667,56.5)),72.5))),IF(C16&gt;2,IF(C26&gt;1,IF(C29&gt;5,IF(C26&gt;5,35.333333,26.2),15),35.8),IF(C29&gt;25,56.5,IF(C16&gt;1,IF(C26&gt;5,42.833333,IF(C26&gt;3,37.8,39.333333)),47.833333)))),IF(C26&gt;5,23.8,20.833333)),IF(C26&gt;0,54.8,53.222222))),IF(C27&gt;10,IF(C26&gt;6,IF(C26&gt;8,42.5,16),IF(C11&gt;0,52.333333,57)),IF(C10&gt;25,IF(C30&gt;0,19.666667,IF(C26&gt;2,44,61.75)),IF(C27&gt;2,IF(C26&gt;5,IF(C26&gt;9,31,IF(C26&gt;6,25,28)),IF(C27&gt;4,IF(C26&gt;2,IF(C27&gt;7,IF(C26&gt;3,12.4,19.666667),IF(C11&gt;1,13,IF(C11&gt;0,24,23.5))),33.5),IF(C26&gt;1,8.333333,10.5))),IF(C26&gt;0,7.166667,0))))),IF(C26&gt;2,23.333333,IF(C29&gt;2,IF(C26&gt;0,3.5,3.333333),IF(C16&gt;0,IF(C11&gt;0,9.6,11),5.25)))))</f>
        <v>5.25</v>
      </c>
      <c r="D74" s="1">
        <f t="shared" si="25"/>
        <v>5.25</v>
      </c>
      <c r="E74" s="1">
        <f t="shared" si="25"/>
        <v>5.25</v>
      </c>
      <c r="F74" s="1">
        <f t="shared" si="25"/>
        <v>5.25</v>
      </c>
      <c r="G74" s="1">
        <f t="shared" si="25"/>
        <v>5.25</v>
      </c>
      <c r="H74" s="1">
        <f t="shared" si="25"/>
        <v>5.25</v>
      </c>
      <c r="I74" s="1">
        <f t="shared" si="25"/>
        <v>5.25</v>
      </c>
      <c r="J74" s="1">
        <f t="shared" si="25"/>
        <v>5.25</v>
      </c>
      <c r="K74" s="1">
        <f t="shared" si="25"/>
        <v>5.25</v>
      </c>
      <c r="L74" s="1">
        <f t="shared" si="25"/>
        <v>5.25</v>
      </c>
      <c r="M74" s="1">
        <f t="shared" si="25"/>
        <v>5.25</v>
      </c>
      <c r="N74" s="1">
        <f t="shared" si="25"/>
        <v>5.25</v>
      </c>
      <c r="O74" s="1">
        <f t="shared" si="25"/>
        <v>5.25</v>
      </c>
      <c r="P74" s="1">
        <f t="shared" si="25"/>
        <v>5.25</v>
      </c>
      <c r="Q74" s="1">
        <f t="shared" si="25"/>
        <v>5.25</v>
      </c>
      <c r="R74" s="1">
        <f t="shared" si="25"/>
        <v>5.25</v>
      </c>
      <c r="S74" s="1">
        <f t="shared" si="25"/>
        <v>5.25</v>
      </c>
      <c r="T74" s="1">
        <f t="shared" si="25"/>
        <v>5.25</v>
      </c>
      <c r="U74" s="1">
        <f t="shared" si="25"/>
        <v>5.25</v>
      </c>
      <c r="V74" s="1">
        <f t="shared" si="25"/>
        <v>5.25</v>
      </c>
      <c r="W74" s="1">
        <f t="shared" si="25"/>
        <v>5.25</v>
      </c>
      <c r="X74" s="1">
        <f t="shared" si="25"/>
        <v>5.25</v>
      </c>
      <c r="Y74" s="1">
        <f t="shared" si="25"/>
        <v>5.25</v>
      </c>
      <c r="Z74" s="1">
        <f t="shared" si="25"/>
        <v>5.25</v>
      </c>
      <c r="AA74" s="1">
        <f t="shared" si="25"/>
        <v>5.25</v>
      </c>
      <c r="AB74" s="1">
        <f t="shared" si="25"/>
        <v>5.25</v>
      </c>
      <c r="AC74" s="1">
        <f t="shared" si="25"/>
        <v>5.25</v>
      </c>
      <c r="AD74" s="1">
        <f t="shared" si="25"/>
        <v>5.25</v>
      </c>
      <c r="AE74" s="1">
        <f t="shared" si="25"/>
        <v>5.25</v>
      </c>
      <c r="AF74" s="1">
        <f t="shared" si="25"/>
        <v>5.25</v>
      </c>
      <c r="AG74" s="1">
        <f t="shared" si="25"/>
        <v>5.25</v>
      </c>
      <c r="AH74" s="1">
        <f t="shared" si="25"/>
        <v>5.25</v>
      </c>
      <c r="AI74" s="1">
        <f t="shared" si="25"/>
        <v>5.25</v>
      </c>
      <c r="AJ74" s="1">
        <f t="shared" si="25"/>
        <v>5.25</v>
      </c>
      <c r="AK74" s="1">
        <f t="shared" si="25"/>
        <v>5.25</v>
      </c>
      <c r="AL74" s="1">
        <f t="shared" si="25"/>
        <v>5.25</v>
      </c>
      <c r="AM74" s="1">
        <f t="shared" si="25"/>
        <v>5.25</v>
      </c>
      <c r="AN74" s="1">
        <f t="shared" si="25"/>
        <v>5.25</v>
      </c>
      <c r="AO74" s="1">
        <f t="shared" si="25"/>
        <v>5.25</v>
      </c>
      <c r="AP74" s="1">
        <f t="shared" si="25"/>
        <v>5.25</v>
      </c>
      <c r="AQ74" s="1">
        <f t="shared" si="25"/>
        <v>5.25</v>
      </c>
      <c r="AR74" s="1">
        <f t="shared" si="25"/>
        <v>5.25</v>
      </c>
      <c r="AS74" s="1">
        <f t="shared" si="25"/>
        <v>5.25</v>
      </c>
      <c r="AT74" s="1">
        <f t="shared" si="25"/>
        <v>5.25</v>
      </c>
      <c r="AU74" s="1">
        <f t="shared" si="25"/>
        <v>5.25</v>
      </c>
      <c r="AV74" s="1">
        <f t="shared" si="25"/>
        <v>5.25</v>
      </c>
      <c r="AW74" s="1">
        <f t="shared" si="25"/>
        <v>5.25</v>
      </c>
      <c r="AX74" s="1">
        <f t="shared" si="25"/>
        <v>5.25</v>
      </c>
      <c r="AY74" s="1">
        <f t="shared" si="25"/>
        <v>5.25</v>
      </c>
      <c r="AZ74" s="1">
        <f t="shared" si="25"/>
        <v>5.25</v>
      </c>
      <c r="BA74" s="1">
        <f t="shared" si="25"/>
        <v>5.25</v>
      </c>
      <c r="BB74" s="1">
        <f t="shared" si="25"/>
        <v>5.25</v>
      </c>
      <c r="BC74" s="1">
        <f t="shared" si="25"/>
        <v>5.25</v>
      </c>
      <c r="BD74" s="1">
        <f t="shared" si="25"/>
        <v>5.25</v>
      </c>
      <c r="BE74" s="1">
        <f t="shared" si="25"/>
        <v>5.25</v>
      </c>
      <c r="BF74" s="1">
        <f t="shared" si="25"/>
        <v>5.25</v>
      </c>
      <c r="BG74" s="1">
        <f t="shared" si="25"/>
        <v>5.25</v>
      </c>
      <c r="BH74" s="1">
        <f t="shared" si="25"/>
        <v>5.25</v>
      </c>
      <c r="BI74" s="1">
        <f t="shared" si="25"/>
        <v>5.25</v>
      </c>
      <c r="BJ74" s="1">
        <f t="shared" si="25"/>
        <v>5.25</v>
      </c>
      <c r="BK74" s="1">
        <f t="shared" si="25"/>
        <v>5.25</v>
      </c>
      <c r="BL74" s="1">
        <f t="shared" si="25"/>
        <v>5.25</v>
      </c>
      <c r="BM74" s="1">
        <f t="shared" si="25"/>
        <v>5.25</v>
      </c>
      <c r="BN74" s="1">
        <f t="shared" si="25"/>
        <v>5.25</v>
      </c>
      <c r="BO74" s="1">
        <f t="shared" ref="BO74:CB74" si="26">IF(BO26&gt;15,82.25,IF(BO10&gt;4,IF(BO29&gt;2,IF(BO21&gt;5,IF(BO11&gt;10,20.222222,29),IF(BO29&gt;3,IF(BO29&gt;4,IF(BO18&gt;2,IF(BO18&gt;4,IF(BO16&gt;2,19,IF(BO26&gt;0,50,IF(BO11&gt;1,41.5,35.8))),IF(BO29&gt;20,86,IF(BO26&gt;3,IF(BO26&gt;5,36.25,IF(BO26&gt;4,52.666667,56.5)),72.5))),IF(BO16&gt;2,IF(BO26&gt;1,IF(BO29&gt;5,IF(BO26&gt;5,35.333333,26.2),15),35.8),IF(BO29&gt;25,56.5,IF(BO16&gt;1,IF(BO26&gt;5,42.833333,IF(BO26&gt;3,37.8,39.333333)),47.833333)))),IF(BO26&gt;5,23.8,20.833333)),IF(BO26&gt;0,54.8,53.222222))),IF(BO27&gt;10,IF(BO26&gt;6,IF(BO26&gt;8,42.5,16),IF(BO11&gt;0,52.333333,57)),IF(BO10&gt;25,IF(BO30&gt;0,19.666667,IF(BO26&gt;2,44,61.75)),IF(BO27&gt;2,IF(BO26&gt;5,IF(BO26&gt;9,31,IF(BO26&gt;6,25,28)),IF(BO27&gt;4,IF(BO26&gt;2,IF(BO27&gt;7,IF(BO26&gt;3,12.4,19.666667),IF(BO11&gt;1,13,IF(BO11&gt;0,24,23.5))),33.5),IF(BO26&gt;1,8.333333,10.5))),IF(BO26&gt;0,7.166667,0))))),IF(BO26&gt;2,23.333333,IF(BO29&gt;2,IF(BO26&gt;0,3.5,3.333333),IF(BO16&gt;0,IF(BO11&gt;0,9.6,11),5.25)))))</f>
        <v>5.25</v>
      </c>
      <c r="BP74" s="1">
        <f t="shared" si="26"/>
        <v>5.25</v>
      </c>
      <c r="BQ74" s="1">
        <f t="shared" si="26"/>
        <v>5.25</v>
      </c>
      <c r="BR74" s="1">
        <f t="shared" si="26"/>
        <v>5.25</v>
      </c>
      <c r="BS74" s="1">
        <f t="shared" si="26"/>
        <v>5.25</v>
      </c>
      <c r="BT74" s="1">
        <f t="shared" si="26"/>
        <v>5.25</v>
      </c>
      <c r="BU74" s="1">
        <f t="shared" si="26"/>
        <v>5.25</v>
      </c>
      <c r="BV74" s="1">
        <f t="shared" si="26"/>
        <v>5.25</v>
      </c>
      <c r="BW74" s="1">
        <f t="shared" si="26"/>
        <v>5.25</v>
      </c>
      <c r="BX74" s="1">
        <f t="shared" si="26"/>
        <v>5.25</v>
      </c>
      <c r="BY74" s="1">
        <f t="shared" si="26"/>
        <v>5.25</v>
      </c>
      <c r="BZ74" s="1">
        <f t="shared" si="26"/>
        <v>5.25</v>
      </c>
      <c r="CA74" s="1">
        <f t="shared" si="26"/>
        <v>5.25</v>
      </c>
      <c r="CB74" s="1">
        <f t="shared" si="26"/>
        <v>5.25</v>
      </c>
    </row>
    <row r="75" spans="1:80" x14ac:dyDescent="0.25">
      <c r="A75" s="1" t="s">
        <v>145</v>
      </c>
      <c r="B75" s="1">
        <f>IF(B10&gt;9,IF(B26&gt;15,IF(B26&gt;20,81.111111,72.25),IF(B18&gt;15,IF(B18&gt;20,IF(B26&gt;0,IF(B11&gt;2,47,53),64),82),IF(B10&gt;19,IF(B10&gt;30,IF(B29&gt;5,IF(B18&gt;3,50,29.666667),IF(B23&gt;5,IF(B26&gt;0,53,38.666667),70)),IF(B18&gt;10,49.8,IF(B16&gt;3,IF(B11&gt;1,IF(B26&gt;0,6,11),20.75),IF(B18&gt;1,37.625,IF(B26&gt;10,31,31.6))))),IF(B27&gt;15,IF(B29&gt;1,10,44),IF(B23&gt;1,IF(B30&gt;15,29.333333,IF(B21&gt;0,IF(B23&gt;2,IF(B16&gt;3,IF(B16&gt;7,65,62.75),IF(B26&gt;0,IF(B11&gt;0,55.571429,52.25),46.428571)),13),71.25)),68.1))))),IF(B27&gt;10,IF(B26&gt;2,55.25,40.857143),IF(B10&gt;6,IF(B27&gt;4,IF(B11&gt;0,36.125,IF(B26&gt;2,31,32)),IF(B26&gt;1,IF(B26&gt;3,20.833333,15.333333),28.666667)),IF(B10&gt;3,IF(B10&gt;4,IF(B27&gt;7,IF(B26&gt;3,3,3.5),IF(B26&gt;3,9.5,4.8)),IF(B29&gt;0,4.4,IF(B26&gt;1,21.333333,14.285714))),IF(B21&gt;0,5.666667,IF(B26&gt;0,IF(B27&gt;1,2,3),0))))))</f>
        <v>0</v>
      </c>
      <c r="C75" s="1">
        <f t="shared" ref="C75:BN75" si="27">IF(C10&gt;9,IF(C26&gt;15,IF(C26&gt;20,81.111111,72.25),IF(C18&gt;15,IF(C18&gt;20,IF(C26&gt;0,IF(C11&gt;2,47,53),64),82),IF(C10&gt;19,IF(C10&gt;30,IF(C29&gt;5,IF(C18&gt;3,50,29.666667),IF(C23&gt;5,IF(C26&gt;0,53,38.666667),70)),IF(C18&gt;10,49.8,IF(C16&gt;3,IF(C11&gt;1,IF(C26&gt;0,6,11),20.75),IF(C18&gt;1,37.625,IF(C26&gt;10,31,31.6))))),IF(C27&gt;15,IF(C29&gt;1,10,44),IF(C23&gt;1,IF(C30&gt;15,29.333333,IF(C21&gt;0,IF(C23&gt;2,IF(C16&gt;3,IF(C16&gt;7,65,62.75),IF(C26&gt;0,IF(C11&gt;0,55.571429,52.25),46.428571)),13),71.25)),68.1))))),IF(C27&gt;10,IF(C26&gt;2,55.25,40.857143),IF(C10&gt;6,IF(C27&gt;4,IF(C11&gt;0,36.125,IF(C26&gt;2,31,32)),IF(C26&gt;1,IF(C26&gt;3,20.833333,15.333333),28.666667)),IF(C10&gt;3,IF(C10&gt;4,IF(C27&gt;7,IF(C26&gt;3,3,3.5),IF(C26&gt;3,9.5,4.8)),IF(C29&gt;0,4.4,IF(C26&gt;1,21.333333,14.285714))),IF(C21&gt;0,5.666667,IF(C26&gt;0,IF(C27&gt;1,2,3),0))))))</f>
        <v>0</v>
      </c>
      <c r="D75" s="1">
        <f t="shared" si="27"/>
        <v>0</v>
      </c>
      <c r="E75" s="1">
        <f t="shared" si="27"/>
        <v>0</v>
      </c>
      <c r="F75" s="1">
        <f t="shared" si="27"/>
        <v>0</v>
      </c>
      <c r="G75" s="1">
        <f t="shared" si="27"/>
        <v>0</v>
      </c>
      <c r="H75" s="1">
        <f t="shared" si="27"/>
        <v>0</v>
      </c>
      <c r="I75" s="1">
        <f t="shared" si="27"/>
        <v>0</v>
      </c>
      <c r="J75" s="1">
        <f t="shared" si="27"/>
        <v>0</v>
      </c>
      <c r="K75" s="1">
        <f t="shared" si="27"/>
        <v>0</v>
      </c>
      <c r="L75" s="1">
        <f t="shared" si="27"/>
        <v>0</v>
      </c>
      <c r="M75" s="1">
        <f t="shared" si="27"/>
        <v>0</v>
      </c>
      <c r="N75" s="1">
        <f t="shared" si="27"/>
        <v>0</v>
      </c>
      <c r="O75" s="1">
        <f t="shared" si="27"/>
        <v>0</v>
      </c>
      <c r="P75" s="1">
        <f t="shared" si="27"/>
        <v>0</v>
      </c>
      <c r="Q75" s="1">
        <f t="shared" si="27"/>
        <v>0</v>
      </c>
      <c r="R75" s="1">
        <f t="shared" si="27"/>
        <v>0</v>
      </c>
      <c r="S75" s="1">
        <f t="shared" si="27"/>
        <v>0</v>
      </c>
      <c r="T75" s="1">
        <f t="shared" si="27"/>
        <v>0</v>
      </c>
      <c r="U75" s="1">
        <f t="shared" si="27"/>
        <v>0</v>
      </c>
      <c r="V75" s="1">
        <f t="shared" si="27"/>
        <v>0</v>
      </c>
      <c r="W75" s="1">
        <f t="shared" si="27"/>
        <v>0</v>
      </c>
      <c r="X75" s="1">
        <f t="shared" si="27"/>
        <v>0</v>
      </c>
      <c r="Y75" s="1">
        <f t="shared" si="27"/>
        <v>0</v>
      </c>
      <c r="Z75" s="1">
        <f t="shared" si="27"/>
        <v>0</v>
      </c>
      <c r="AA75" s="1">
        <f t="shared" si="27"/>
        <v>0</v>
      </c>
      <c r="AB75" s="1">
        <f t="shared" si="27"/>
        <v>0</v>
      </c>
      <c r="AC75" s="1">
        <f t="shared" si="27"/>
        <v>0</v>
      </c>
      <c r="AD75" s="1">
        <f t="shared" si="27"/>
        <v>0</v>
      </c>
      <c r="AE75" s="1">
        <f t="shared" si="27"/>
        <v>0</v>
      </c>
      <c r="AF75" s="1">
        <f t="shared" si="27"/>
        <v>0</v>
      </c>
      <c r="AG75" s="1">
        <f t="shared" si="27"/>
        <v>0</v>
      </c>
      <c r="AH75" s="1">
        <f t="shared" si="27"/>
        <v>0</v>
      </c>
      <c r="AI75" s="1">
        <f t="shared" si="27"/>
        <v>0</v>
      </c>
      <c r="AJ75" s="1">
        <f t="shared" si="27"/>
        <v>0</v>
      </c>
      <c r="AK75" s="1">
        <f t="shared" si="27"/>
        <v>0</v>
      </c>
      <c r="AL75" s="1">
        <f t="shared" si="27"/>
        <v>0</v>
      </c>
      <c r="AM75" s="1">
        <f t="shared" si="27"/>
        <v>0</v>
      </c>
      <c r="AN75" s="1">
        <f t="shared" si="27"/>
        <v>0</v>
      </c>
      <c r="AO75" s="1">
        <f t="shared" si="27"/>
        <v>0</v>
      </c>
      <c r="AP75" s="1">
        <f t="shared" si="27"/>
        <v>0</v>
      </c>
      <c r="AQ75" s="1">
        <f t="shared" si="27"/>
        <v>0</v>
      </c>
      <c r="AR75" s="1">
        <f t="shared" si="27"/>
        <v>0</v>
      </c>
      <c r="AS75" s="1">
        <f t="shared" si="27"/>
        <v>0</v>
      </c>
      <c r="AT75" s="1">
        <f t="shared" si="27"/>
        <v>0</v>
      </c>
      <c r="AU75" s="1">
        <f t="shared" si="27"/>
        <v>0</v>
      </c>
      <c r="AV75" s="1">
        <f t="shared" si="27"/>
        <v>0</v>
      </c>
      <c r="AW75" s="1">
        <f t="shared" si="27"/>
        <v>0</v>
      </c>
      <c r="AX75" s="1">
        <f t="shared" si="27"/>
        <v>0</v>
      </c>
      <c r="AY75" s="1">
        <f t="shared" si="27"/>
        <v>0</v>
      </c>
      <c r="AZ75" s="1">
        <f t="shared" si="27"/>
        <v>0</v>
      </c>
      <c r="BA75" s="1">
        <f t="shared" si="27"/>
        <v>0</v>
      </c>
      <c r="BB75" s="1">
        <f t="shared" si="27"/>
        <v>0</v>
      </c>
      <c r="BC75" s="1">
        <f t="shared" si="27"/>
        <v>0</v>
      </c>
      <c r="BD75" s="1">
        <f t="shared" si="27"/>
        <v>0</v>
      </c>
      <c r="BE75" s="1">
        <f t="shared" si="27"/>
        <v>0</v>
      </c>
      <c r="BF75" s="1">
        <f t="shared" si="27"/>
        <v>0</v>
      </c>
      <c r="BG75" s="1">
        <f t="shared" si="27"/>
        <v>0</v>
      </c>
      <c r="BH75" s="1">
        <f t="shared" si="27"/>
        <v>0</v>
      </c>
      <c r="BI75" s="1">
        <f t="shared" si="27"/>
        <v>0</v>
      </c>
      <c r="BJ75" s="1">
        <f t="shared" si="27"/>
        <v>0</v>
      </c>
      <c r="BK75" s="1">
        <f t="shared" si="27"/>
        <v>0</v>
      </c>
      <c r="BL75" s="1">
        <f t="shared" si="27"/>
        <v>0</v>
      </c>
      <c r="BM75" s="1">
        <f t="shared" si="27"/>
        <v>0</v>
      </c>
      <c r="BN75" s="1">
        <f t="shared" si="27"/>
        <v>0</v>
      </c>
      <c r="BO75" s="1">
        <f t="shared" ref="BO75:CB75" si="28">IF(BO10&gt;9,IF(BO26&gt;15,IF(BO26&gt;20,81.111111,72.25),IF(BO18&gt;15,IF(BO18&gt;20,IF(BO26&gt;0,IF(BO11&gt;2,47,53),64),82),IF(BO10&gt;19,IF(BO10&gt;30,IF(BO29&gt;5,IF(BO18&gt;3,50,29.666667),IF(BO23&gt;5,IF(BO26&gt;0,53,38.666667),70)),IF(BO18&gt;10,49.8,IF(BO16&gt;3,IF(BO11&gt;1,IF(BO26&gt;0,6,11),20.75),IF(BO18&gt;1,37.625,IF(BO26&gt;10,31,31.6))))),IF(BO27&gt;15,IF(BO29&gt;1,10,44),IF(BO23&gt;1,IF(BO30&gt;15,29.333333,IF(BO21&gt;0,IF(BO23&gt;2,IF(BO16&gt;3,IF(BO16&gt;7,65,62.75),IF(BO26&gt;0,IF(BO11&gt;0,55.571429,52.25),46.428571)),13),71.25)),68.1))))),IF(BO27&gt;10,IF(BO26&gt;2,55.25,40.857143),IF(BO10&gt;6,IF(BO27&gt;4,IF(BO11&gt;0,36.125,IF(BO26&gt;2,31,32)),IF(BO26&gt;1,IF(BO26&gt;3,20.833333,15.333333),28.666667)),IF(BO10&gt;3,IF(BO10&gt;4,IF(BO27&gt;7,IF(BO26&gt;3,3,3.5),IF(BO26&gt;3,9.5,4.8)),IF(BO29&gt;0,4.4,IF(BO26&gt;1,21.333333,14.285714))),IF(BO21&gt;0,5.666667,IF(BO26&gt;0,IF(BO27&gt;1,2,3),0))))))</f>
        <v>0</v>
      </c>
      <c r="BP75" s="1">
        <f t="shared" si="28"/>
        <v>0</v>
      </c>
      <c r="BQ75" s="1">
        <f t="shared" si="28"/>
        <v>0</v>
      </c>
      <c r="BR75" s="1">
        <f t="shared" si="28"/>
        <v>0</v>
      </c>
      <c r="BS75" s="1">
        <f t="shared" si="28"/>
        <v>0</v>
      </c>
      <c r="BT75" s="1">
        <f t="shared" si="28"/>
        <v>0</v>
      </c>
      <c r="BU75" s="1">
        <f t="shared" si="28"/>
        <v>0</v>
      </c>
      <c r="BV75" s="1">
        <f t="shared" si="28"/>
        <v>0</v>
      </c>
      <c r="BW75" s="1">
        <f t="shared" si="28"/>
        <v>0</v>
      </c>
      <c r="BX75" s="1">
        <f t="shared" si="28"/>
        <v>0</v>
      </c>
      <c r="BY75" s="1">
        <f t="shared" si="28"/>
        <v>0</v>
      </c>
      <c r="BZ75" s="1">
        <f t="shared" si="28"/>
        <v>0</v>
      </c>
      <c r="CA75" s="1">
        <f t="shared" si="28"/>
        <v>0</v>
      </c>
      <c r="CB75" s="1">
        <f t="shared" si="28"/>
        <v>0</v>
      </c>
    </row>
    <row r="76" spans="1:80" x14ac:dyDescent="0.25">
      <c r="A76" s="1" t="s">
        <v>146</v>
      </c>
      <c r="B76" s="1">
        <f>IF(B10&gt;35,IF(B26&gt;2,IF(B28&gt;0,IF(B26&gt;10,IF(B26&gt;15,69.863636,62.5),94),IF(B18&gt;3,IF(B26&gt;7,38,IF(B26&gt;6,56.75,IF(B26&gt;5,50,53))),IF(B26&gt;8,63,67.8))),IF(B16&gt;4,IF(B26&gt;0,25,23.8),38)),IF(B10&gt;4,IF(B27&gt;20,69.888889,IF(B30&gt;1,IF(B21&gt;0,IF(B26&gt;5,31.333333,IF(B27&gt;3,IF(B29&gt;6,38,IF(B16&gt;2,59.666667,IF(B26&gt;0,63.833333,66.333333))),IF(B26&gt;1,51,IF(B26&gt;0,46.4,47.5)))),IF(B26&gt;8,IF(B16&gt;1,IF(B26&gt;10,27.6,29.5),58),IF(B26&gt;5,6,5.666667))),IF(B26&gt;4,IF(B22&gt;0,IF(B18&gt;0,IF(B27&gt;12,25,IF(B18&gt;1,IF(B11&gt;1,43.75,IF(B16&gt;1,39.5,40)),34.5)),56.625),IF(B27&gt;7,10.833333,19.8)),IF(B18&gt;1,IF(B27&gt;4,IF(B26&gt;0,28.333333,30),IF(B26&gt;2,IF(B16&gt;1,IF(B11&gt;0,29.333333,31.5),23),IF(B29&gt;5,7,IF(B26&gt;1,IF(B11&gt;1,13,19),IF(B26&gt;0,27,22.333333))))),IF(B26&gt;3,5,16))))),IF(B10&gt;0,IF(B16&gt;1,4.25,IF(B26&gt;2,14,IF(B27&gt;1,IF(B26&gt;1,12,IF(B26&gt;0,10.4,10.25)),13))),0)))</f>
        <v>0</v>
      </c>
      <c r="C76" s="1">
        <f t="shared" ref="C76:BN76" si="29">IF(C10&gt;35,IF(C26&gt;2,IF(C28&gt;0,IF(C26&gt;10,IF(C26&gt;15,69.863636,62.5),94),IF(C18&gt;3,IF(C26&gt;7,38,IF(C26&gt;6,56.75,IF(C26&gt;5,50,53))),IF(C26&gt;8,63,67.8))),IF(C16&gt;4,IF(C26&gt;0,25,23.8),38)),IF(C10&gt;4,IF(C27&gt;20,69.888889,IF(C30&gt;1,IF(C21&gt;0,IF(C26&gt;5,31.333333,IF(C27&gt;3,IF(C29&gt;6,38,IF(C16&gt;2,59.666667,IF(C26&gt;0,63.833333,66.333333))),IF(C26&gt;1,51,IF(C26&gt;0,46.4,47.5)))),IF(C26&gt;8,IF(C16&gt;1,IF(C26&gt;10,27.6,29.5),58),IF(C26&gt;5,6,5.666667))),IF(C26&gt;4,IF(C22&gt;0,IF(C18&gt;0,IF(C27&gt;12,25,IF(C18&gt;1,IF(C11&gt;1,43.75,IF(C16&gt;1,39.5,40)),34.5)),56.625),IF(C27&gt;7,10.833333,19.8)),IF(C18&gt;1,IF(C27&gt;4,IF(C26&gt;0,28.333333,30),IF(C26&gt;2,IF(C16&gt;1,IF(C11&gt;0,29.333333,31.5),23),IF(C29&gt;5,7,IF(C26&gt;1,IF(C11&gt;1,13,19),IF(C26&gt;0,27,22.333333))))),IF(C26&gt;3,5,16))))),IF(C10&gt;0,IF(C16&gt;1,4.25,IF(C26&gt;2,14,IF(C27&gt;1,IF(C26&gt;1,12,IF(C26&gt;0,10.4,10.25)),13))),0)))</f>
        <v>0</v>
      </c>
      <c r="D76" s="1">
        <f t="shared" si="29"/>
        <v>0</v>
      </c>
      <c r="E76" s="1">
        <f t="shared" si="29"/>
        <v>0</v>
      </c>
      <c r="F76" s="1">
        <f t="shared" si="29"/>
        <v>0</v>
      </c>
      <c r="G76" s="1">
        <f t="shared" si="29"/>
        <v>0</v>
      </c>
      <c r="H76" s="1">
        <f t="shared" si="29"/>
        <v>0</v>
      </c>
      <c r="I76" s="1">
        <f t="shared" si="29"/>
        <v>0</v>
      </c>
      <c r="J76" s="1">
        <f t="shared" si="29"/>
        <v>0</v>
      </c>
      <c r="K76" s="1">
        <f t="shared" si="29"/>
        <v>0</v>
      </c>
      <c r="L76" s="1">
        <f t="shared" si="29"/>
        <v>0</v>
      </c>
      <c r="M76" s="1">
        <f t="shared" si="29"/>
        <v>0</v>
      </c>
      <c r="N76" s="1">
        <f t="shared" si="29"/>
        <v>0</v>
      </c>
      <c r="O76" s="1">
        <f t="shared" si="29"/>
        <v>0</v>
      </c>
      <c r="P76" s="1">
        <f t="shared" si="29"/>
        <v>0</v>
      </c>
      <c r="Q76" s="1">
        <f t="shared" si="29"/>
        <v>0</v>
      </c>
      <c r="R76" s="1">
        <f t="shared" si="29"/>
        <v>0</v>
      </c>
      <c r="S76" s="1">
        <f t="shared" si="29"/>
        <v>0</v>
      </c>
      <c r="T76" s="1">
        <f t="shared" si="29"/>
        <v>0</v>
      </c>
      <c r="U76" s="1">
        <f t="shared" si="29"/>
        <v>0</v>
      </c>
      <c r="V76" s="1">
        <f t="shared" si="29"/>
        <v>0</v>
      </c>
      <c r="W76" s="1">
        <f t="shared" si="29"/>
        <v>0</v>
      </c>
      <c r="X76" s="1">
        <f t="shared" si="29"/>
        <v>0</v>
      </c>
      <c r="Y76" s="1">
        <f t="shared" si="29"/>
        <v>0</v>
      </c>
      <c r="Z76" s="1">
        <f t="shared" si="29"/>
        <v>0</v>
      </c>
      <c r="AA76" s="1">
        <f t="shared" si="29"/>
        <v>0</v>
      </c>
      <c r="AB76" s="1">
        <f t="shared" si="29"/>
        <v>0</v>
      </c>
      <c r="AC76" s="1">
        <f t="shared" si="29"/>
        <v>0</v>
      </c>
      <c r="AD76" s="1">
        <f t="shared" si="29"/>
        <v>0</v>
      </c>
      <c r="AE76" s="1">
        <f t="shared" si="29"/>
        <v>0</v>
      </c>
      <c r="AF76" s="1">
        <f t="shared" si="29"/>
        <v>0</v>
      </c>
      <c r="AG76" s="1">
        <f t="shared" si="29"/>
        <v>0</v>
      </c>
      <c r="AH76" s="1">
        <f t="shared" si="29"/>
        <v>0</v>
      </c>
      <c r="AI76" s="1">
        <f t="shared" si="29"/>
        <v>0</v>
      </c>
      <c r="AJ76" s="1">
        <f t="shared" si="29"/>
        <v>0</v>
      </c>
      <c r="AK76" s="1">
        <f t="shared" si="29"/>
        <v>0</v>
      </c>
      <c r="AL76" s="1">
        <f t="shared" si="29"/>
        <v>0</v>
      </c>
      <c r="AM76" s="1">
        <f t="shared" si="29"/>
        <v>0</v>
      </c>
      <c r="AN76" s="1">
        <f t="shared" si="29"/>
        <v>0</v>
      </c>
      <c r="AO76" s="1">
        <f t="shared" si="29"/>
        <v>0</v>
      </c>
      <c r="AP76" s="1">
        <f t="shared" si="29"/>
        <v>0</v>
      </c>
      <c r="AQ76" s="1">
        <f t="shared" si="29"/>
        <v>0</v>
      </c>
      <c r="AR76" s="1">
        <f t="shared" si="29"/>
        <v>0</v>
      </c>
      <c r="AS76" s="1">
        <f t="shared" si="29"/>
        <v>0</v>
      </c>
      <c r="AT76" s="1">
        <f t="shared" si="29"/>
        <v>0</v>
      </c>
      <c r="AU76" s="1">
        <f t="shared" si="29"/>
        <v>0</v>
      </c>
      <c r="AV76" s="1">
        <f t="shared" si="29"/>
        <v>0</v>
      </c>
      <c r="AW76" s="1">
        <f t="shared" si="29"/>
        <v>0</v>
      </c>
      <c r="AX76" s="1">
        <f t="shared" si="29"/>
        <v>0</v>
      </c>
      <c r="AY76" s="1">
        <f t="shared" si="29"/>
        <v>0</v>
      </c>
      <c r="AZ76" s="1">
        <f t="shared" si="29"/>
        <v>0</v>
      </c>
      <c r="BA76" s="1">
        <f t="shared" si="29"/>
        <v>0</v>
      </c>
      <c r="BB76" s="1">
        <f t="shared" si="29"/>
        <v>0</v>
      </c>
      <c r="BC76" s="1">
        <f t="shared" si="29"/>
        <v>0</v>
      </c>
      <c r="BD76" s="1">
        <f t="shared" si="29"/>
        <v>0</v>
      </c>
      <c r="BE76" s="1">
        <f t="shared" si="29"/>
        <v>0</v>
      </c>
      <c r="BF76" s="1">
        <f t="shared" si="29"/>
        <v>0</v>
      </c>
      <c r="BG76" s="1">
        <f t="shared" si="29"/>
        <v>0</v>
      </c>
      <c r="BH76" s="1">
        <f t="shared" si="29"/>
        <v>0</v>
      </c>
      <c r="BI76" s="1">
        <f t="shared" si="29"/>
        <v>0</v>
      </c>
      <c r="BJ76" s="1">
        <f t="shared" si="29"/>
        <v>0</v>
      </c>
      <c r="BK76" s="1">
        <f t="shared" si="29"/>
        <v>0</v>
      </c>
      <c r="BL76" s="1">
        <f t="shared" si="29"/>
        <v>0</v>
      </c>
      <c r="BM76" s="1">
        <f t="shared" si="29"/>
        <v>0</v>
      </c>
      <c r="BN76" s="1">
        <f t="shared" si="29"/>
        <v>0</v>
      </c>
      <c r="BO76" s="1">
        <f t="shared" ref="BO76:CB76" si="30">IF(BO10&gt;35,IF(BO26&gt;2,IF(BO28&gt;0,IF(BO26&gt;10,IF(BO26&gt;15,69.863636,62.5),94),IF(BO18&gt;3,IF(BO26&gt;7,38,IF(BO26&gt;6,56.75,IF(BO26&gt;5,50,53))),IF(BO26&gt;8,63,67.8))),IF(BO16&gt;4,IF(BO26&gt;0,25,23.8),38)),IF(BO10&gt;4,IF(BO27&gt;20,69.888889,IF(BO30&gt;1,IF(BO21&gt;0,IF(BO26&gt;5,31.333333,IF(BO27&gt;3,IF(BO29&gt;6,38,IF(BO16&gt;2,59.666667,IF(BO26&gt;0,63.833333,66.333333))),IF(BO26&gt;1,51,IF(BO26&gt;0,46.4,47.5)))),IF(BO26&gt;8,IF(BO16&gt;1,IF(BO26&gt;10,27.6,29.5),58),IF(BO26&gt;5,6,5.666667))),IF(BO26&gt;4,IF(BO22&gt;0,IF(BO18&gt;0,IF(BO27&gt;12,25,IF(BO18&gt;1,IF(BO11&gt;1,43.75,IF(BO16&gt;1,39.5,40)),34.5)),56.625),IF(BO27&gt;7,10.833333,19.8)),IF(BO18&gt;1,IF(BO27&gt;4,IF(BO26&gt;0,28.333333,30),IF(BO26&gt;2,IF(BO16&gt;1,IF(BO11&gt;0,29.333333,31.5),23),IF(BO29&gt;5,7,IF(BO26&gt;1,IF(BO11&gt;1,13,19),IF(BO26&gt;0,27,22.333333))))),IF(BO26&gt;3,5,16))))),IF(BO10&gt;0,IF(BO16&gt;1,4.25,IF(BO26&gt;2,14,IF(BO27&gt;1,IF(BO26&gt;1,12,IF(BO26&gt;0,10.4,10.25)),13))),0)))</f>
        <v>0</v>
      </c>
      <c r="BP76" s="1">
        <f t="shared" si="30"/>
        <v>0</v>
      </c>
      <c r="BQ76" s="1">
        <f t="shared" si="30"/>
        <v>0</v>
      </c>
      <c r="BR76" s="1">
        <f t="shared" si="30"/>
        <v>0</v>
      </c>
      <c r="BS76" s="1">
        <f t="shared" si="30"/>
        <v>0</v>
      </c>
      <c r="BT76" s="1">
        <f t="shared" si="30"/>
        <v>0</v>
      </c>
      <c r="BU76" s="1">
        <f t="shared" si="30"/>
        <v>0</v>
      </c>
      <c r="BV76" s="1">
        <f t="shared" si="30"/>
        <v>0</v>
      </c>
      <c r="BW76" s="1">
        <f t="shared" si="30"/>
        <v>0</v>
      </c>
      <c r="BX76" s="1">
        <f t="shared" si="30"/>
        <v>0</v>
      </c>
      <c r="BY76" s="1">
        <f t="shared" si="30"/>
        <v>0</v>
      </c>
      <c r="BZ76" s="1">
        <f t="shared" si="30"/>
        <v>0</v>
      </c>
      <c r="CA76" s="1">
        <f t="shared" si="30"/>
        <v>0</v>
      </c>
      <c r="CB76" s="1">
        <f t="shared" si="30"/>
        <v>0</v>
      </c>
    </row>
    <row r="77" spans="1:80" x14ac:dyDescent="0.25">
      <c r="A77" s="1" t="s">
        <v>147</v>
      </c>
      <c r="B77" s="1">
        <f>IF(B30&gt;2,IF(B26&gt;20,83.416667,IF(B16&gt;1,IF(B18&gt;20,100,IF(B16&gt;2,IF(B26&gt;15,59.5,IF(B26&gt;0,IF(B28&gt;5,IF(B26&gt;10,38,56.5),IF(B10&gt;9,IF(B26&gt;5,31,25),36.666667)),IF(B11&gt;1,41.666667,IF(B16&gt;7,48.5,52.666667)))),IF(B26&gt;5,76,IF(B29&gt;3,IF(B11&gt;0,52.5,54.75),65.769231)))),IF(B26&gt;7,38,17.5))),IF(B27&gt;11,IF(B21&gt;1,IF(B26&gt;2,63,63.75),IF(B26&gt;5,37,54)),IF(B10&gt;6,IF(B22&gt;5,IF(B26&gt;0,13,8),IF(B27&gt;4,IF(B22&gt;3,IF(B26&gt;0,IF(B27&gt;8,19,33),45.5),IF(B26&gt;5,IF(B11&gt;2,61,83.333333),IF(B10&gt;8,53,43.833333))),IF(B16&gt;2,IF(B11&gt;2,IF(B11&gt;4,46,29.125),70),IF(B11&gt;0,IF(B26&gt;3,11,IF(B26&gt;0,20.285714,22.75)),31.75)))),IF(B26&gt;1,IF(B27&gt;8,IF(B26&gt;3,7.5,4.571429),IF(B16&gt;1,5,IF(B27&gt;7,20.111111,IF(B26&gt;2,17.8,IF(B16&gt;0,15.4,16.4))))),IF(B27&gt;1,5,0.2)))))</f>
        <v>0.2</v>
      </c>
      <c r="C77" s="1">
        <f t="shared" ref="C77:BN77" si="31">IF(C30&gt;2,IF(C26&gt;20,83.416667,IF(C16&gt;1,IF(C18&gt;20,100,IF(C16&gt;2,IF(C26&gt;15,59.5,IF(C26&gt;0,IF(C28&gt;5,IF(C26&gt;10,38,56.5),IF(C10&gt;9,IF(C26&gt;5,31,25),36.666667)),IF(C11&gt;1,41.666667,IF(C16&gt;7,48.5,52.666667)))),IF(C26&gt;5,76,IF(C29&gt;3,IF(C11&gt;0,52.5,54.75),65.769231)))),IF(C26&gt;7,38,17.5))),IF(C27&gt;11,IF(C21&gt;1,IF(C26&gt;2,63,63.75),IF(C26&gt;5,37,54)),IF(C10&gt;6,IF(C22&gt;5,IF(C26&gt;0,13,8),IF(C27&gt;4,IF(C22&gt;3,IF(C26&gt;0,IF(C27&gt;8,19,33),45.5),IF(C26&gt;5,IF(C11&gt;2,61,83.333333),IF(C10&gt;8,53,43.833333))),IF(C16&gt;2,IF(C11&gt;2,IF(C11&gt;4,46,29.125),70),IF(C11&gt;0,IF(C26&gt;3,11,IF(C26&gt;0,20.285714,22.75)),31.75)))),IF(C26&gt;1,IF(C27&gt;8,IF(C26&gt;3,7.5,4.571429),IF(C16&gt;1,5,IF(C27&gt;7,20.111111,IF(C26&gt;2,17.8,IF(C16&gt;0,15.4,16.4))))),IF(C27&gt;1,5,0.2)))))</f>
        <v>0.2</v>
      </c>
      <c r="D77" s="1">
        <f t="shared" si="31"/>
        <v>0.2</v>
      </c>
      <c r="E77" s="1">
        <f t="shared" si="31"/>
        <v>0.2</v>
      </c>
      <c r="F77" s="1">
        <f t="shared" si="31"/>
        <v>0.2</v>
      </c>
      <c r="G77" s="1">
        <f t="shared" si="31"/>
        <v>0.2</v>
      </c>
      <c r="H77" s="1">
        <f t="shared" si="31"/>
        <v>0.2</v>
      </c>
      <c r="I77" s="1">
        <f t="shared" si="31"/>
        <v>0.2</v>
      </c>
      <c r="J77" s="1">
        <f t="shared" si="31"/>
        <v>0.2</v>
      </c>
      <c r="K77" s="1">
        <f t="shared" si="31"/>
        <v>0.2</v>
      </c>
      <c r="L77" s="1">
        <f t="shared" si="31"/>
        <v>0.2</v>
      </c>
      <c r="M77" s="1">
        <f t="shared" si="31"/>
        <v>0.2</v>
      </c>
      <c r="N77" s="1">
        <f t="shared" si="31"/>
        <v>0.2</v>
      </c>
      <c r="O77" s="1">
        <f t="shared" si="31"/>
        <v>0.2</v>
      </c>
      <c r="P77" s="1">
        <f t="shared" si="31"/>
        <v>0.2</v>
      </c>
      <c r="Q77" s="1">
        <f t="shared" si="31"/>
        <v>0.2</v>
      </c>
      <c r="R77" s="1">
        <f t="shared" si="31"/>
        <v>0.2</v>
      </c>
      <c r="S77" s="1">
        <f t="shared" si="31"/>
        <v>0.2</v>
      </c>
      <c r="T77" s="1">
        <f t="shared" si="31"/>
        <v>0.2</v>
      </c>
      <c r="U77" s="1">
        <f t="shared" si="31"/>
        <v>0.2</v>
      </c>
      <c r="V77" s="1">
        <f t="shared" si="31"/>
        <v>0.2</v>
      </c>
      <c r="W77" s="1">
        <f t="shared" si="31"/>
        <v>0.2</v>
      </c>
      <c r="X77" s="1">
        <f t="shared" si="31"/>
        <v>0.2</v>
      </c>
      <c r="Y77" s="1">
        <f t="shared" si="31"/>
        <v>0.2</v>
      </c>
      <c r="Z77" s="1">
        <f t="shared" si="31"/>
        <v>0.2</v>
      </c>
      <c r="AA77" s="1">
        <f t="shared" si="31"/>
        <v>0.2</v>
      </c>
      <c r="AB77" s="1">
        <f t="shared" si="31"/>
        <v>0.2</v>
      </c>
      <c r="AC77" s="1">
        <f t="shared" si="31"/>
        <v>0.2</v>
      </c>
      <c r="AD77" s="1">
        <f t="shared" si="31"/>
        <v>0.2</v>
      </c>
      <c r="AE77" s="1">
        <f t="shared" si="31"/>
        <v>0.2</v>
      </c>
      <c r="AF77" s="1">
        <f t="shared" si="31"/>
        <v>0.2</v>
      </c>
      <c r="AG77" s="1">
        <f t="shared" si="31"/>
        <v>0.2</v>
      </c>
      <c r="AH77" s="1">
        <f t="shared" si="31"/>
        <v>0.2</v>
      </c>
      <c r="AI77" s="1">
        <f t="shared" si="31"/>
        <v>0.2</v>
      </c>
      <c r="AJ77" s="1">
        <f t="shared" si="31"/>
        <v>0.2</v>
      </c>
      <c r="AK77" s="1">
        <f t="shared" si="31"/>
        <v>0.2</v>
      </c>
      <c r="AL77" s="1">
        <f t="shared" si="31"/>
        <v>0.2</v>
      </c>
      <c r="AM77" s="1">
        <f t="shared" si="31"/>
        <v>0.2</v>
      </c>
      <c r="AN77" s="1">
        <f t="shared" si="31"/>
        <v>0.2</v>
      </c>
      <c r="AO77" s="1">
        <f t="shared" si="31"/>
        <v>0.2</v>
      </c>
      <c r="AP77" s="1">
        <f t="shared" si="31"/>
        <v>0.2</v>
      </c>
      <c r="AQ77" s="1">
        <f t="shared" si="31"/>
        <v>0.2</v>
      </c>
      <c r="AR77" s="1">
        <f t="shared" si="31"/>
        <v>0.2</v>
      </c>
      <c r="AS77" s="1">
        <f t="shared" si="31"/>
        <v>0.2</v>
      </c>
      <c r="AT77" s="1">
        <f t="shared" si="31"/>
        <v>0.2</v>
      </c>
      <c r="AU77" s="1">
        <f t="shared" si="31"/>
        <v>0.2</v>
      </c>
      <c r="AV77" s="1">
        <f t="shared" si="31"/>
        <v>0.2</v>
      </c>
      <c r="AW77" s="1">
        <f t="shared" si="31"/>
        <v>0.2</v>
      </c>
      <c r="AX77" s="1">
        <f t="shared" si="31"/>
        <v>0.2</v>
      </c>
      <c r="AY77" s="1">
        <f t="shared" si="31"/>
        <v>0.2</v>
      </c>
      <c r="AZ77" s="1">
        <f t="shared" si="31"/>
        <v>0.2</v>
      </c>
      <c r="BA77" s="1">
        <f t="shared" si="31"/>
        <v>0.2</v>
      </c>
      <c r="BB77" s="1">
        <f t="shared" si="31"/>
        <v>0.2</v>
      </c>
      <c r="BC77" s="1">
        <f t="shared" si="31"/>
        <v>0.2</v>
      </c>
      <c r="BD77" s="1">
        <f t="shared" si="31"/>
        <v>0.2</v>
      </c>
      <c r="BE77" s="1">
        <f t="shared" si="31"/>
        <v>0.2</v>
      </c>
      <c r="BF77" s="1">
        <f t="shared" si="31"/>
        <v>0.2</v>
      </c>
      <c r="BG77" s="1">
        <f t="shared" si="31"/>
        <v>0.2</v>
      </c>
      <c r="BH77" s="1">
        <f t="shared" si="31"/>
        <v>0.2</v>
      </c>
      <c r="BI77" s="1">
        <f t="shared" si="31"/>
        <v>0.2</v>
      </c>
      <c r="BJ77" s="1">
        <f t="shared" si="31"/>
        <v>0.2</v>
      </c>
      <c r="BK77" s="1">
        <f t="shared" si="31"/>
        <v>0.2</v>
      </c>
      <c r="BL77" s="1">
        <f t="shared" si="31"/>
        <v>0.2</v>
      </c>
      <c r="BM77" s="1">
        <f t="shared" si="31"/>
        <v>0.2</v>
      </c>
      <c r="BN77" s="1">
        <f t="shared" si="31"/>
        <v>0.2</v>
      </c>
      <c r="BO77" s="1">
        <f t="shared" ref="BO77:CB77" si="32">IF(BO30&gt;2,IF(BO26&gt;20,83.416667,IF(BO16&gt;1,IF(BO18&gt;20,100,IF(BO16&gt;2,IF(BO26&gt;15,59.5,IF(BO26&gt;0,IF(BO28&gt;5,IF(BO26&gt;10,38,56.5),IF(BO10&gt;9,IF(BO26&gt;5,31,25),36.666667)),IF(BO11&gt;1,41.666667,IF(BO16&gt;7,48.5,52.666667)))),IF(BO26&gt;5,76,IF(BO29&gt;3,IF(BO11&gt;0,52.5,54.75),65.769231)))),IF(BO26&gt;7,38,17.5))),IF(BO27&gt;11,IF(BO21&gt;1,IF(BO26&gt;2,63,63.75),IF(BO26&gt;5,37,54)),IF(BO10&gt;6,IF(BO22&gt;5,IF(BO26&gt;0,13,8),IF(BO27&gt;4,IF(BO22&gt;3,IF(BO26&gt;0,IF(BO27&gt;8,19,33),45.5),IF(BO26&gt;5,IF(BO11&gt;2,61,83.333333),IF(BO10&gt;8,53,43.833333))),IF(BO16&gt;2,IF(BO11&gt;2,IF(BO11&gt;4,46,29.125),70),IF(BO11&gt;0,IF(BO26&gt;3,11,IF(BO26&gt;0,20.285714,22.75)),31.75)))),IF(BO26&gt;1,IF(BO27&gt;8,IF(BO26&gt;3,7.5,4.571429),IF(BO16&gt;1,5,IF(BO27&gt;7,20.111111,IF(BO26&gt;2,17.8,IF(BO16&gt;0,15.4,16.4))))),IF(BO27&gt;1,5,0.2)))))</f>
        <v>0.2</v>
      </c>
      <c r="BP77" s="1">
        <f t="shared" si="32"/>
        <v>0.2</v>
      </c>
      <c r="BQ77" s="1">
        <f t="shared" si="32"/>
        <v>0.2</v>
      </c>
      <c r="BR77" s="1">
        <f t="shared" si="32"/>
        <v>0.2</v>
      </c>
      <c r="BS77" s="1">
        <f t="shared" si="32"/>
        <v>0.2</v>
      </c>
      <c r="BT77" s="1">
        <f t="shared" si="32"/>
        <v>0.2</v>
      </c>
      <c r="BU77" s="1">
        <f t="shared" si="32"/>
        <v>0.2</v>
      </c>
      <c r="BV77" s="1">
        <f t="shared" si="32"/>
        <v>0.2</v>
      </c>
      <c r="BW77" s="1">
        <f t="shared" si="32"/>
        <v>0.2</v>
      </c>
      <c r="BX77" s="1">
        <f t="shared" si="32"/>
        <v>0.2</v>
      </c>
      <c r="BY77" s="1">
        <f t="shared" si="32"/>
        <v>0.2</v>
      </c>
      <c r="BZ77" s="1">
        <f t="shared" si="32"/>
        <v>0.2</v>
      </c>
      <c r="CA77" s="1">
        <f t="shared" si="32"/>
        <v>0.2</v>
      </c>
      <c r="CB77" s="1">
        <f t="shared" si="32"/>
        <v>0.2</v>
      </c>
    </row>
    <row r="78" spans="1:80" x14ac:dyDescent="0.25">
      <c r="A78" s="1" t="s">
        <v>148</v>
      </c>
      <c r="B78" s="1">
        <f>IF(B10&gt;35,IF(B26&gt;0,IF(B18&gt;35,49,IF(B16&gt;15,38,IF(B22&gt;3,IF(B26&gt;15,77.909091,IF(B26&gt;4,66.125,65)),IF(B11&gt;3,IF(B16&gt;8,84,100),79.333333)))),40.833333),IF(B10&gt;4,IF(B30&gt;2,IF(B29&gt;30,IF(B26&gt;15,93.666667,54),IF(B30&gt;20,18.5,IF(B22&gt;3,IF(B18&gt;3,56.857143,IF(B26&gt;5,50,51.111111)),IF(B27&gt;15,IF(B26&gt;10,38,34),IF(B10&gt;7,IF(B26&gt;8,49.4,IF(B26&gt;5,44,IF(B29&gt;8,46,IF(B26&gt;0,45.125,45)))),40.555556))))),IF(B18&gt;0,IF(B27&gt;15,63,IF(B29&gt;5,IF(B22&gt;2,63.666667,IF(B26&gt;3,23,35.4)),IF(B10&gt;5,IF(B23&gt;2,IF(B27&gt;1,IF(B27&gt;5,IF(B26&gt;5,23,25.25),IF(B18&gt;1,IF(B23&gt;6,24.714286,IF(B26&gt;1,IF(B26&gt;3,25.333333,27.181818),30.5)),31.6)),IF(B11&gt;10,24.666667,14.25)),IF(B18&gt;1,IF(B26&gt;2,23,25),IF(B26&gt;4,11,13.4))),3))),IF(B22&gt;0,IF(B11&gt;1,69.25,IF(B26&gt;2,51,47.111111)),IF(B27&gt;7,9.5,29)))),IF(B26&gt;2,18,IF(B10&gt;0,IF(B29&gt;3,2.5,IF(B16&gt;0,IF(B11&gt;0,7,7.571429),IF(B26&gt;0,11.333333,9))),0))))</f>
        <v>0</v>
      </c>
      <c r="C78" s="1">
        <f t="shared" ref="C78:BN78" si="33">IF(C10&gt;35,IF(C26&gt;0,IF(C18&gt;35,49,IF(C16&gt;15,38,IF(C22&gt;3,IF(C26&gt;15,77.909091,IF(C26&gt;4,66.125,65)),IF(C11&gt;3,IF(C16&gt;8,84,100),79.333333)))),40.833333),IF(C10&gt;4,IF(C30&gt;2,IF(C29&gt;30,IF(C26&gt;15,93.666667,54),IF(C30&gt;20,18.5,IF(C22&gt;3,IF(C18&gt;3,56.857143,IF(C26&gt;5,50,51.111111)),IF(C27&gt;15,IF(C26&gt;10,38,34),IF(C10&gt;7,IF(C26&gt;8,49.4,IF(C26&gt;5,44,IF(C29&gt;8,46,IF(C26&gt;0,45.125,45)))),40.555556))))),IF(C18&gt;0,IF(C27&gt;15,63,IF(C29&gt;5,IF(C22&gt;2,63.666667,IF(C26&gt;3,23,35.4)),IF(C10&gt;5,IF(C23&gt;2,IF(C27&gt;1,IF(C27&gt;5,IF(C26&gt;5,23,25.25),IF(C18&gt;1,IF(C23&gt;6,24.714286,IF(C26&gt;1,IF(C26&gt;3,25.333333,27.181818),30.5)),31.6)),IF(C11&gt;10,24.666667,14.25)),IF(C18&gt;1,IF(C26&gt;2,23,25),IF(C26&gt;4,11,13.4))),3))),IF(C22&gt;0,IF(C11&gt;1,69.25,IF(C26&gt;2,51,47.111111)),IF(C27&gt;7,9.5,29)))),IF(C26&gt;2,18,IF(C10&gt;0,IF(C29&gt;3,2.5,IF(C16&gt;0,IF(C11&gt;0,7,7.571429),IF(C26&gt;0,11.333333,9))),0))))</f>
        <v>0</v>
      </c>
      <c r="D78" s="1">
        <f t="shared" si="33"/>
        <v>0</v>
      </c>
      <c r="E78" s="1">
        <f t="shared" si="33"/>
        <v>0</v>
      </c>
      <c r="F78" s="1">
        <f t="shared" si="33"/>
        <v>0</v>
      </c>
      <c r="G78" s="1">
        <f t="shared" si="33"/>
        <v>0</v>
      </c>
      <c r="H78" s="1">
        <f t="shared" si="33"/>
        <v>0</v>
      </c>
      <c r="I78" s="1">
        <f t="shared" si="33"/>
        <v>0</v>
      </c>
      <c r="J78" s="1">
        <f t="shared" si="33"/>
        <v>0</v>
      </c>
      <c r="K78" s="1">
        <f t="shared" si="33"/>
        <v>0</v>
      </c>
      <c r="L78" s="1">
        <f t="shared" si="33"/>
        <v>0</v>
      </c>
      <c r="M78" s="1">
        <f t="shared" si="33"/>
        <v>0</v>
      </c>
      <c r="N78" s="1">
        <f t="shared" si="33"/>
        <v>0</v>
      </c>
      <c r="O78" s="1">
        <f t="shared" si="33"/>
        <v>0</v>
      </c>
      <c r="P78" s="1">
        <f t="shared" si="33"/>
        <v>0</v>
      </c>
      <c r="Q78" s="1">
        <f t="shared" si="33"/>
        <v>0</v>
      </c>
      <c r="R78" s="1">
        <f t="shared" si="33"/>
        <v>0</v>
      </c>
      <c r="S78" s="1">
        <f t="shared" si="33"/>
        <v>0</v>
      </c>
      <c r="T78" s="1">
        <f t="shared" si="33"/>
        <v>0</v>
      </c>
      <c r="U78" s="1">
        <f t="shared" si="33"/>
        <v>0</v>
      </c>
      <c r="V78" s="1">
        <f t="shared" si="33"/>
        <v>0</v>
      </c>
      <c r="W78" s="1">
        <f t="shared" si="33"/>
        <v>0</v>
      </c>
      <c r="X78" s="1">
        <f t="shared" si="33"/>
        <v>0</v>
      </c>
      <c r="Y78" s="1">
        <f t="shared" si="33"/>
        <v>0</v>
      </c>
      <c r="Z78" s="1">
        <f t="shared" si="33"/>
        <v>0</v>
      </c>
      <c r="AA78" s="1">
        <f t="shared" si="33"/>
        <v>0</v>
      </c>
      <c r="AB78" s="1">
        <f t="shared" si="33"/>
        <v>0</v>
      </c>
      <c r="AC78" s="1">
        <f t="shared" si="33"/>
        <v>0</v>
      </c>
      <c r="AD78" s="1">
        <f t="shared" si="33"/>
        <v>0</v>
      </c>
      <c r="AE78" s="1">
        <f t="shared" si="33"/>
        <v>0</v>
      </c>
      <c r="AF78" s="1">
        <f t="shared" si="33"/>
        <v>0</v>
      </c>
      <c r="AG78" s="1">
        <f t="shared" si="33"/>
        <v>0</v>
      </c>
      <c r="AH78" s="1">
        <f t="shared" si="33"/>
        <v>0</v>
      </c>
      <c r="AI78" s="1">
        <f t="shared" si="33"/>
        <v>0</v>
      </c>
      <c r="AJ78" s="1">
        <f t="shared" si="33"/>
        <v>0</v>
      </c>
      <c r="AK78" s="1">
        <f t="shared" si="33"/>
        <v>0</v>
      </c>
      <c r="AL78" s="1">
        <f t="shared" si="33"/>
        <v>0</v>
      </c>
      <c r="AM78" s="1">
        <f t="shared" si="33"/>
        <v>0</v>
      </c>
      <c r="AN78" s="1">
        <f t="shared" si="33"/>
        <v>0</v>
      </c>
      <c r="AO78" s="1">
        <f t="shared" si="33"/>
        <v>0</v>
      </c>
      <c r="AP78" s="1">
        <f t="shared" si="33"/>
        <v>0</v>
      </c>
      <c r="AQ78" s="1">
        <f t="shared" si="33"/>
        <v>0</v>
      </c>
      <c r="AR78" s="1">
        <f t="shared" si="33"/>
        <v>0</v>
      </c>
      <c r="AS78" s="1">
        <f t="shared" si="33"/>
        <v>0</v>
      </c>
      <c r="AT78" s="1">
        <f t="shared" si="33"/>
        <v>0</v>
      </c>
      <c r="AU78" s="1">
        <f t="shared" si="33"/>
        <v>0</v>
      </c>
      <c r="AV78" s="1">
        <f t="shared" si="33"/>
        <v>0</v>
      </c>
      <c r="AW78" s="1">
        <f t="shared" si="33"/>
        <v>0</v>
      </c>
      <c r="AX78" s="1">
        <f t="shared" si="33"/>
        <v>0</v>
      </c>
      <c r="AY78" s="1">
        <f t="shared" si="33"/>
        <v>0</v>
      </c>
      <c r="AZ78" s="1">
        <f t="shared" si="33"/>
        <v>0</v>
      </c>
      <c r="BA78" s="1">
        <f t="shared" si="33"/>
        <v>0</v>
      </c>
      <c r="BB78" s="1">
        <f t="shared" si="33"/>
        <v>0</v>
      </c>
      <c r="BC78" s="1">
        <f t="shared" si="33"/>
        <v>0</v>
      </c>
      <c r="BD78" s="1">
        <f t="shared" si="33"/>
        <v>0</v>
      </c>
      <c r="BE78" s="1">
        <f t="shared" si="33"/>
        <v>0</v>
      </c>
      <c r="BF78" s="1">
        <f t="shared" si="33"/>
        <v>0</v>
      </c>
      <c r="BG78" s="1">
        <f t="shared" si="33"/>
        <v>0</v>
      </c>
      <c r="BH78" s="1">
        <f t="shared" si="33"/>
        <v>0</v>
      </c>
      <c r="BI78" s="1">
        <f t="shared" si="33"/>
        <v>0</v>
      </c>
      <c r="BJ78" s="1">
        <f t="shared" si="33"/>
        <v>0</v>
      </c>
      <c r="BK78" s="1">
        <f t="shared" si="33"/>
        <v>0</v>
      </c>
      <c r="BL78" s="1">
        <f t="shared" si="33"/>
        <v>0</v>
      </c>
      <c r="BM78" s="1">
        <f t="shared" si="33"/>
        <v>0</v>
      </c>
      <c r="BN78" s="1">
        <f t="shared" si="33"/>
        <v>0</v>
      </c>
      <c r="BO78" s="1">
        <f t="shared" ref="BO78:CB78" si="34">IF(BO10&gt;35,IF(BO26&gt;0,IF(BO18&gt;35,49,IF(BO16&gt;15,38,IF(BO22&gt;3,IF(BO26&gt;15,77.909091,IF(BO26&gt;4,66.125,65)),IF(BO11&gt;3,IF(BO16&gt;8,84,100),79.333333)))),40.833333),IF(BO10&gt;4,IF(BO30&gt;2,IF(BO29&gt;30,IF(BO26&gt;15,93.666667,54),IF(BO30&gt;20,18.5,IF(BO22&gt;3,IF(BO18&gt;3,56.857143,IF(BO26&gt;5,50,51.111111)),IF(BO27&gt;15,IF(BO26&gt;10,38,34),IF(BO10&gt;7,IF(BO26&gt;8,49.4,IF(BO26&gt;5,44,IF(BO29&gt;8,46,IF(BO26&gt;0,45.125,45)))),40.555556))))),IF(BO18&gt;0,IF(BO27&gt;15,63,IF(BO29&gt;5,IF(BO22&gt;2,63.666667,IF(BO26&gt;3,23,35.4)),IF(BO10&gt;5,IF(BO23&gt;2,IF(BO27&gt;1,IF(BO27&gt;5,IF(BO26&gt;5,23,25.25),IF(BO18&gt;1,IF(BO23&gt;6,24.714286,IF(BO26&gt;1,IF(BO26&gt;3,25.333333,27.181818),30.5)),31.6)),IF(BO11&gt;10,24.666667,14.25)),IF(BO18&gt;1,IF(BO26&gt;2,23,25),IF(BO26&gt;4,11,13.4))),3))),IF(BO22&gt;0,IF(BO11&gt;1,69.25,IF(BO26&gt;2,51,47.111111)),IF(BO27&gt;7,9.5,29)))),IF(BO26&gt;2,18,IF(BO10&gt;0,IF(BO29&gt;3,2.5,IF(BO16&gt;0,IF(BO11&gt;0,7,7.571429),IF(BO26&gt;0,11.333333,9))),0))))</f>
        <v>0</v>
      </c>
      <c r="BP78" s="1">
        <f t="shared" si="34"/>
        <v>0</v>
      </c>
      <c r="BQ78" s="1">
        <f t="shared" si="34"/>
        <v>0</v>
      </c>
      <c r="BR78" s="1">
        <f t="shared" si="34"/>
        <v>0</v>
      </c>
      <c r="BS78" s="1">
        <f t="shared" si="34"/>
        <v>0</v>
      </c>
      <c r="BT78" s="1">
        <f t="shared" si="34"/>
        <v>0</v>
      </c>
      <c r="BU78" s="1">
        <f t="shared" si="34"/>
        <v>0</v>
      </c>
      <c r="BV78" s="1">
        <f t="shared" si="34"/>
        <v>0</v>
      </c>
      <c r="BW78" s="1">
        <f t="shared" si="34"/>
        <v>0</v>
      </c>
      <c r="BX78" s="1">
        <f t="shared" si="34"/>
        <v>0</v>
      </c>
      <c r="BY78" s="1">
        <f t="shared" si="34"/>
        <v>0</v>
      </c>
      <c r="BZ78" s="1">
        <f t="shared" si="34"/>
        <v>0</v>
      </c>
      <c r="CA78" s="1">
        <f t="shared" si="34"/>
        <v>0</v>
      </c>
      <c r="CB78" s="1">
        <f t="shared" si="34"/>
        <v>0</v>
      </c>
    </row>
    <row r="79" spans="1:80" x14ac:dyDescent="0.25">
      <c r="A79" s="1" t="s">
        <v>149</v>
      </c>
      <c r="B79" s="1">
        <f>IF(B10&gt;9,IF(B27&gt;0,IF(B11&gt;10,IF(B11&gt;25,75.357143,67),IF(B30&gt;1,IF(B30&gt;25,19,IF(B16&gt;1,IF(B21&gt;3,94,IF(B21&gt;0,IF(B30&gt;15,66.2,IF(B22&gt;2,IF(B29&gt;3,IF(B16&gt;2,52.5,IF(B26&gt;5,50,51)),56),IF(B26&gt;5,44,47.6))),IF(B23&gt;2,IF(B26&gt;10,31,34),47))),IF(B10&gt;10,IF(B26&gt;10,65.666667,IF(B26&gt;0,54.333333,55.75)),IF(B26&gt;8,83.333333,75)))),IF(B10&gt;25,IF(B29&gt;0,IF(B26&gt;3,29.5,47),IF(B26&gt;2,62.5,56)),IF(B18&gt;1,IF(B11&gt;1,IF(B26&gt;1,44.75,IF(B26&gt;0,31.75,37.272727)),IF(B10&gt;10,IF(B11&gt;0,IF(B26&gt;5,25,23),34),8.5)),IF(B26&gt;6,63,IF(B26&gt;5,55,50.5)))))),IF(B16&gt;2,IF(B11&gt;10,6,6.666667),33)),IF(B27&gt;10,IF(B26&gt;2,55.714286,33.6),IF(B18&gt;1,IF(B26&gt;2,IF(B11&gt;0,24.25,13),IF(B29&gt;5,35.333333,IF(B26&gt;1,39.5,41))),IF(B10&gt;0,IF(B26&gt;2,IF(B10&gt;4,IF(B23&gt;2,IF(B26&gt;3,28.5,21),IF(B18&gt;0,IF(B26&gt;4,14,16.75),IF(B27&gt;7,11.714286,10.333333))),31.75),IF(B26&gt;0,IF(B16&gt;1,11.6,IF(B26&gt;1,9.166667,7.333333)),15.428571)),0))))</f>
        <v>0</v>
      </c>
      <c r="C79" s="1">
        <f t="shared" ref="C79:BN79" si="35">IF(C10&gt;9,IF(C27&gt;0,IF(C11&gt;10,IF(C11&gt;25,75.357143,67),IF(C30&gt;1,IF(C30&gt;25,19,IF(C16&gt;1,IF(C21&gt;3,94,IF(C21&gt;0,IF(C30&gt;15,66.2,IF(C22&gt;2,IF(C29&gt;3,IF(C16&gt;2,52.5,IF(C26&gt;5,50,51)),56),IF(C26&gt;5,44,47.6))),IF(C23&gt;2,IF(C26&gt;10,31,34),47))),IF(C10&gt;10,IF(C26&gt;10,65.666667,IF(C26&gt;0,54.333333,55.75)),IF(C26&gt;8,83.333333,75)))),IF(C10&gt;25,IF(C29&gt;0,IF(C26&gt;3,29.5,47),IF(C26&gt;2,62.5,56)),IF(C18&gt;1,IF(C11&gt;1,IF(C26&gt;1,44.75,IF(C26&gt;0,31.75,37.272727)),IF(C10&gt;10,IF(C11&gt;0,IF(C26&gt;5,25,23),34),8.5)),IF(C26&gt;6,63,IF(C26&gt;5,55,50.5)))))),IF(C16&gt;2,IF(C11&gt;10,6,6.666667),33)),IF(C27&gt;10,IF(C26&gt;2,55.714286,33.6),IF(C18&gt;1,IF(C26&gt;2,IF(C11&gt;0,24.25,13),IF(C29&gt;5,35.333333,IF(C26&gt;1,39.5,41))),IF(C10&gt;0,IF(C26&gt;2,IF(C10&gt;4,IF(C23&gt;2,IF(C26&gt;3,28.5,21),IF(C18&gt;0,IF(C26&gt;4,14,16.75),IF(C27&gt;7,11.714286,10.333333))),31.75),IF(C26&gt;0,IF(C16&gt;1,11.6,IF(C26&gt;1,9.166667,7.333333)),15.428571)),0))))</f>
        <v>0</v>
      </c>
      <c r="D79" s="1">
        <f t="shared" si="35"/>
        <v>0</v>
      </c>
      <c r="E79" s="1">
        <f t="shared" si="35"/>
        <v>0</v>
      </c>
      <c r="F79" s="1">
        <f t="shared" si="35"/>
        <v>0</v>
      </c>
      <c r="G79" s="1">
        <f t="shared" si="35"/>
        <v>0</v>
      </c>
      <c r="H79" s="1">
        <f t="shared" si="35"/>
        <v>0</v>
      </c>
      <c r="I79" s="1">
        <f t="shared" si="35"/>
        <v>0</v>
      </c>
      <c r="J79" s="1">
        <f t="shared" si="35"/>
        <v>0</v>
      </c>
      <c r="K79" s="1">
        <f t="shared" si="35"/>
        <v>0</v>
      </c>
      <c r="L79" s="1">
        <f t="shared" si="35"/>
        <v>0</v>
      </c>
      <c r="M79" s="1">
        <f t="shared" si="35"/>
        <v>0</v>
      </c>
      <c r="N79" s="1">
        <f t="shared" si="35"/>
        <v>0</v>
      </c>
      <c r="O79" s="1">
        <f t="shared" si="35"/>
        <v>0</v>
      </c>
      <c r="P79" s="1">
        <f t="shared" si="35"/>
        <v>0</v>
      </c>
      <c r="Q79" s="1">
        <f t="shared" si="35"/>
        <v>0</v>
      </c>
      <c r="R79" s="1">
        <f t="shared" si="35"/>
        <v>0</v>
      </c>
      <c r="S79" s="1">
        <f t="shared" si="35"/>
        <v>0</v>
      </c>
      <c r="T79" s="1">
        <f t="shared" si="35"/>
        <v>0</v>
      </c>
      <c r="U79" s="1">
        <f t="shared" si="35"/>
        <v>0</v>
      </c>
      <c r="V79" s="1">
        <f t="shared" si="35"/>
        <v>0</v>
      </c>
      <c r="W79" s="1">
        <f t="shared" si="35"/>
        <v>0</v>
      </c>
      <c r="X79" s="1">
        <f t="shared" si="35"/>
        <v>0</v>
      </c>
      <c r="Y79" s="1">
        <f t="shared" si="35"/>
        <v>0</v>
      </c>
      <c r="Z79" s="1">
        <f t="shared" si="35"/>
        <v>0</v>
      </c>
      <c r="AA79" s="1">
        <f t="shared" si="35"/>
        <v>0</v>
      </c>
      <c r="AB79" s="1">
        <f t="shared" si="35"/>
        <v>0</v>
      </c>
      <c r="AC79" s="1">
        <f t="shared" si="35"/>
        <v>0</v>
      </c>
      <c r="AD79" s="1">
        <f t="shared" si="35"/>
        <v>0</v>
      </c>
      <c r="AE79" s="1">
        <f t="shared" si="35"/>
        <v>0</v>
      </c>
      <c r="AF79" s="1">
        <f t="shared" si="35"/>
        <v>0</v>
      </c>
      <c r="AG79" s="1">
        <f t="shared" si="35"/>
        <v>0</v>
      </c>
      <c r="AH79" s="1">
        <f t="shared" si="35"/>
        <v>0</v>
      </c>
      <c r="AI79" s="1">
        <f t="shared" si="35"/>
        <v>0</v>
      </c>
      <c r="AJ79" s="1">
        <f t="shared" si="35"/>
        <v>0</v>
      </c>
      <c r="AK79" s="1">
        <f t="shared" si="35"/>
        <v>0</v>
      </c>
      <c r="AL79" s="1">
        <f t="shared" si="35"/>
        <v>0</v>
      </c>
      <c r="AM79" s="1">
        <f t="shared" si="35"/>
        <v>0</v>
      </c>
      <c r="AN79" s="1">
        <f t="shared" si="35"/>
        <v>0</v>
      </c>
      <c r="AO79" s="1">
        <f t="shared" si="35"/>
        <v>0</v>
      </c>
      <c r="AP79" s="1">
        <f t="shared" si="35"/>
        <v>0</v>
      </c>
      <c r="AQ79" s="1">
        <f t="shared" si="35"/>
        <v>0</v>
      </c>
      <c r="AR79" s="1">
        <f t="shared" si="35"/>
        <v>0</v>
      </c>
      <c r="AS79" s="1">
        <f t="shared" si="35"/>
        <v>0</v>
      </c>
      <c r="AT79" s="1">
        <f t="shared" si="35"/>
        <v>0</v>
      </c>
      <c r="AU79" s="1">
        <f t="shared" si="35"/>
        <v>0</v>
      </c>
      <c r="AV79" s="1">
        <f t="shared" si="35"/>
        <v>0</v>
      </c>
      <c r="AW79" s="1">
        <f t="shared" si="35"/>
        <v>0</v>
      </c>
      <c r="AX79" s="1">
        <f t="shared" si="35"/>
        <v>0</v>
      </c>
      <c r="AY79" s="1">
        <f t="shared" si="35"/>
        <v>0</v>
      </c>
      <c r="AZ79" s="1">
        <f t="shared" si="35"/>
        <v>0</v>
      </c>
      <c r="BA79" s="1">
        <f t="shared" si="35"/>
        <v>0</v>
      </c>
      <c r="BB79" s="1">
        <f t="shared" si="35"/>
        <v>0</v>
      </c>
      <c r="BC79" s="1">
        <f t="shared" si="35"/>
        <v>0</v>
      </c>
      <c r="BD79" s="1">
        <f t="shared" si="35"/>
        <v>0</v>
      </c>
      <c r="BE79" s="1">
        <f t="shared" si="35"/>
        <v>0</v>
      </c>
      <c r="BF79" s="1">
        <f t="shared" si="35"/>
        <v>0</v>
      </c>
      <c r="BG79" s="1">
        <f t="shared" si="35"/>
        <v>0</v>
      </c>
      <c r="BH79" s="1">
        <f t="shared" si="35"/>
        <v>0</v>
      </c>
      <c r="BI79" s="1">
        <f t="shared" si="35"/>
        <v>0</v>
      </c>
      <c r="BJ79" s="1">
        <f t="shared" si="35"/>
        <v>0</v>
      </c>
      <c r="BK79" s="1">
        <f t="shared" si="35"/>
        <v>0</v>
      </c>
      <c r="BL79" s="1">
        <f t="shared" si="35"/>
        <v>0</v>
      </c>
      <c r="BM79" s="1">
        <f t="shared" si="35"/>
        <v>0</v>
      </c>
      <c r="BN79" s="1">
        <f t="shared" si="35"/>
        <v>0</v>
      </c>
      <c r="BO79" s="1">
        <f t="shared" ref="BO79:CB79" si="36">IF(BO10&gt;9,IF(BO27&gt;0,IF(BO11&gt;10,IF(BO11&gt;25,75.357143,67),IF(BO30&gt;1,IF(BO30&gt;25,19,IF(BO16&gt;1,IF(BO21&gt;3,94,IF(BO21&gt;0,IF(BO30&gt;15,66.2,IF(BO22&gt;2,IF(BO29&gt;3,IF(BO16&gt;2,52.5,IF(BO26&gt;5,50,51)),56),IF(BO26&gt;5,44,47.6))),IF(BO23&gt;2,IF(BO26&gt;10,31,34),47))),IF(BO10&gt;10,IF(BO26&gt;10,65.666667,IF(BO26&gt;0,54.333333,55.75)),IF(BO26&gt;8,83.333333,75)))),IF(BO10&gt;25,IF(BO29&gt;0,IF(BO26&gt;3,29.5,47),IF(BO26&gt;2,62.5,56)),IF(BO18&gt;1,IF(BO11&gt;1,IF(BO26&gt;1,44.75,IF(BO26&gt;0,31.75,37.272727)),IF(BO10&gt;10,IF(BO11&gt;0,IF(BO26&gt;5,25,23),34),8.5)),IF(BO26&gt;6,63,IF(BO26&gt;5,55,50.5)))))),IF(BO16&gt;2,IF(BO11&gt;10,6,6.666667),33)),IF(BO27&gt;10,IF(BO26&gt;2,55.714286,33.6),IF(BO18&gt;1,IF(BO26&gt;2,IF(BO11&gt;0,24.25,13),IF(BO29&gt;5,35.333333,IF(BO26&gt;1,39.5,41))),IF(BO10&gt;0,IF(BO26&gt;2,IF(BO10&gt;4,IF(BO23&gt;2,IF(BO26&gt;3,28.5,21),IF(BO18&gt;0,IF(BO26&gt;4,14,16.75),IF(BO27&gt;7,11.714286,10.333333))),31.75),IF(BO26&gt;0,IF(BO16&gt;1,11.6,IF(BO26&gt;1,9.166667,7.333333)),15.428571)),0))))</f>
        <v>0</v>
      </c>
      <c r="BP79" s="1">
        <f t="shared" si="36"/>
        <v>0</v>
      </c>
      <c r="BQ79" s="1">
        <f t="shared" si="36"/>
        <v>0</v>
      </c>
      <c r="BR79" s="1">
        <f t="shared" si="36"/>
        <v>0</v>
      </c>
      <c r="BS79" s="1">
        <f t="shared" si="36"/>
        <v>0</v>
      </c>
      <c r="BT79" s="1">
        <f t="shared" si="36"/>
        <v>0</v>
      </c>
      <c r="BU79" s="1">
        <f t="shared" si="36"/>
        <v>0</v>
      </c>
      <c r="BV79" s="1">
        <f t="shared" si="36"/>
        <v>0</v>
      </c>
      <c r="BW79" s="1">
        <f t="shared" si="36"/>
        <v>0</v>
      </c>
      <c r="BX79" s="1">
        <f t="shared" si="36"/>
        <v>0</v>
      </c>
      <c r="BY79" s="1">
        <f t="shared" si="36"/>
        <v>0</v>
      </c>
      <c r="BZ79" s="1">
        <f t="shared" si="36"/>
        <v>0</v>
      </c>
      <c r="CA79" s="1">
        <f t="shared" si="36"/>
        <v>0</v>
      </c>
      <c r="CB79" s="1">
        <f t="shared" si="36"/>
        <v>0</v>
      </c>
    </row>
    <row r="80" spans="1:80" x14ac:dyDescent="0.25">
      <c r="A80" s="1" t="s">
        <v>150</v>
      </c>
      <c r="B80" s="1">
        <f>IF(B30&gt;1,IF(B26&gt;20,81.2,IF(B10&gt;9,IF(B11&gt;2,IF(B26&gt;7,50,IF(B26&gt;2,42.25,IF(B26&gt;0,37.5,38.8))),IF(B26&gt;5,IF(B27&gt;5,IF(B27&gt;10,IF(B29&gt;20,46,49),IF(B18&gt;1,20.333333,35)),70.333333),IF(B10&gt;15,IF(B10&gt;19,IF(B26&gt;0,64,62.5),66),IF(B29&gt;3,IF(B11&gt;0,52.6,56),IF(B26&gt;0,61,60.25))))),IF(B11&gt;0,35,IF(B26&gt;1,11,10)))),IF(B10&gt;4,IF(B10&gt;25,IF(B11&gt;10,IF(B16&gt;2,38,IF(B26&gt;0,34.2,35.666667)),83.666667),IF(B22&gt;1,IF(B29&gt;0,IF(B26&gt;1,IF(B11&gt;0,IF(B16&gt;1,25.166667,21.454545),IF(B29&gt;15,31.5,IF(B26&gt;3,34.5,36))),IF(B26&gt;0,65,47)),IF(B23&gt;3,IF(B26&gt;2,IF(B26&gt;8,6,8),IF(B26&gt;0,IF(B26&gt;1,12.333333,13),14.4)),IF(B26&gt;3,IF(B26&gt;5,21,25.142857),20.666667))),IF(B22&gt;0,IF(B11&gt;0,45.25,IF(B26&gt;2,41.125,36.666667)),11.666667))),IF(B26&gt;0,IF(B29&gt;0,7.666667,IF(B11&gt;0,18,IF(B26&gt;1,14.846154,12.666667))),IF(B10&gt;0,6.6,0))))</f>
        <v>0</v>
      </c>
      <c r="C80" s="1">
        <f t="shared" ref="C80:BN80" si="37">IF(C30&gt;1,IF(C26&gt;20,81.2,IF(C10&gt;9,IF(C11&gt;2,IF(C26&gt;7,50,IF(C26&gt;2,42.25,IF(C26&gt;0,37.5,38.8))),IF(C26&gt;5,IF(C27&gt;5,IF(C27&gt;10,IF(C29&gt;20,46,49),IF(C18&gt;1,20.333333,35)),70.333333),IF(C10&gt;15,IF(C10&gt;19,IF(C26&gt;0,64,62.5),66),IF(C29&gt;3,IF(C11&gt;0,52.6,56),IF(C26&gt;0,61,60.25))))),IF(C11&gt;0,35,IF(C26&gt;1,11,10)))),IF(C10&gt;4,IF(C10&gt;25,IF(C11&gt;10,IF(C16&gt;2,38,IF(C26&gt;0,34.2,35.666667)),83.666667),IF(C22&gt;1,IF(C29&gt;0,IF(C26&gt;1,IF(C11&gt;0,IF(C16&gt;1,25.166667,21.454545),IF(C29&gt;15,31.5,IF(C26&gt;3,34.5,36))),IF(C26&gt;0,65,47)),IF(C23&gt;3,IF(C26&gt;2,IF(C26&gt;8,6,8),IF(C26&gt;0,IF(C26&gt;1,12.333333,13),14.4)),IF(C26&gt;3,IF(C26&gt;5,21,25.142857),20.666667))),IF(C22&gt;0,IF(C11&gt;0,45.25,IF(C26&gt;2,41.125,36.666667)),11.666667))),IF(C26&gt;0,IF(C29&gt;0,7.666667,IF(C11&gt;0,18,IF(C26&gt;1,14.846154,12.666667))),IF(C10&gt;0,6.6,0))))</f>
        <v>0</v>
      </c>
      <c r="D80" s="1">
        <f t="shared" si="37"/>
        <v>0</v>
      </c>
      <c r="E80" s="1">
        <f t="shared" si="37"/>
        <v>0</v>
      </c>
      <c r="F80" s="1">
        <f t="shared" si="37"/>
        <v>0</v>
      </c>
      <c r="G80" s="1">
        <f t="shared" si="37"/>
        <v>0</v>
      </c>
      <c r="H80" s="1">
        <f t="shared" si="37"/>
        <v>0</v>
      </c>
      <c r="I80" s="1">
        <f t="shared" si="37"/>
        <v>0</v>
      </c>
      <c r="J80" s="1">
        <f t="shared" si="37"/>
        <v>0</v>
      </c>
      <c r="K80" s="1">
        <f t="shared" si="37"/>
        <v>0</v>
      </c>
      <c r="L80" s="1">
        <f t="shared" si="37"/>
        <v>0</v>
      </c>
      <c r="M80" s="1">
        <f t="shared" si="37"/>
        <v>0</v>
      </c>
      <c r="N80" s="1">
        <f t="shared" si="37"/>
        <v>0</v>
      </c>
      <c r="O80" s="1">
        <f t="shared" si="37"/>
        <v>0</v>
      </c>
      <c r="P80" s="1">
        <f t="shared" si="37"/>
        <v>0</v>
      </c>
      <c r="Q80" s="1">
        <f t="shared" si="37"/>
        <v>0</v>
      </c>
      <c r="R80" s="1">
        <f t="shared" si="37"/>
        <v>0</v>
      </c>
      <c r="S80" s="1">
        <f t="shared" si="37"/>
        <v>0</v>
      </c>
      <c r="T80" s="1">
        <f t="shared" si="37"/>
        <v>0</v>
      </c>
      <c r="U80" s="1">
        <f t="shared" si="37"/>
        <v>0</v>
      </c>
      <c r="V80" s="1">
        <f t="shared" si="37"/>
        <v>0</v>
      </c>
      <c r="W80" s="1">
        <f t="shared" si="37"/>
        <v>0</v>
      </c>
      <c r="X80" s="1">
        <f t="shared" si="37"/>
        <v>0</v>
      </c>
      <c r="Y80" s="1">
        <f t="shared" si="37"/>
        <v>0</v>
      </c>
      <c r="Z80" s="1">
        <f t="shared" si="37"/>
        <v>0</v>
      </c>
      <c r="AA80" s="1">
        <f t="shared" si="37"/>
        <v>0</v>
      </c>
      <c r="AB80" s="1">
        <f t="shared" si="37"/>
        <v>0</v>
      </c>
      <c r="AC80" s="1">
        <f t="shared" si="37"/>
        <v>0</v>
      </c>
      <c r="AD80" s="1">
        <f t="shared" si="37"/>
        <v>0</v>
      </c>
      <c r="AE80" s="1">
        <f t="shared" si="37"/>
        <v>0</v>
      </c>
      <c r="AF80" s="1">
        <f t="shared" si="37"/>
        <v>0</v>
      </c>
      <c r="AG80" s="1">
        <f t="shared" si="37"/>
        <v>0</v>
      </c>
      <c r="AH80" s="1">
        <f t="shared" si="37"/>
        <v>0</v>
      </c>
      <c r="AI80" s="1">
        <f t="shared" si="37"/>
        <v>0</v>
      </c>
      <c r="AJ80" s="1">
        <f t="shared" si="37"/>
        <v>0</v>
      </c>
      <c r="AK80" s="1">
        <f t="shared" si="37"/>
        <v>0</v>
      </c>
      <c r="AL80" s="1">
        <f t="shared" si="37"/>
        <v>0</v>
      </c>
      <c r="AM80" s="1">
        <f t="shared" si="37"/>
        <v>0</v>
      </c>
      <c r="AN80" s="1">
        <f t="shared" si="37"/>
        <v>0</v>
      </c>
      <c r="AO80" s="1">
        <f t="shared" si="37"/>
        <v>0</v>
      </c>
      <c r="AP80" s="1">
        <f t="shared" si="37"/>
        <v>0</v>
      </c>
      <c r="AQ80" s="1">
        <f t="shared" si="37"/>
        <v>0</v>
      </c>
      <c r="AR80" s="1">
        <f t="shared" si="37"/>
        <v>0</v>
      </c>
      <c r="AS80" s="1">
        <f t="shared" si="37"/>
        <v>0</v>
      </c>
      <c r="AT80" s="1">
        <f t="shared" si="37"/>
        <v>0</v>
      </c>
      <c r="AU80" s="1">
        <f t="shared" si="37"/>
        <v>0</v>
      </c>
      <c r="AV80" s="1">
        <f t="shared" si="37"/>
        <v>0</v>
      </c>
      <c r="AW80" s="1">
        <f t="shared" si="37"/>
        <v>0</v>
      </c>
      <c r="AX80" s="1">
        <f t="shared" si="37"/>
        <v>0</v>
      </c>
      <c r="AY80" s="1">
        <f t="shared" si="37"/>
        <v>0</v>
      </c>
      <c r="AZ80" s="1">
        <f t="shared" si="37"/>
        <v>0</v>
      </c>
      <c r="BA80" s="1">
        <f t="shared" si="37"/>
        <v>0</v>
      </c>
      <c r="BB80" s="1">
        <f t="shared" si="37"/>
        <v>0</v>
      </c>
      <c r="BC80" s="1">
        <f t="shared" si="37"/>
        <v>0</v>
      </c>
      <c r="BD80" s="1">
        <f t="shared" si="37"/>
        <v>0</v>
      </c>
      <c r="BE80" s="1">
        <f t="shared" si="37"/>
        <v>0</v>
      </c>
      <c r="BF80" s="1">
        <f t="shared" si="37"/>
        <v>0</v>
      </c>
      <c r="BG80" s="1">
        <f t="shared" si="37"/>
        <v>0</v>
      </c>
      <c r="BH80" s="1">
        <f t="shared" si="37"/>
        <v>0</v>
      </c>
      <c r="BI80" s="1">
        <f t="shared" si="37"/>
        <v>0</v>
      </c>
      <c r="BJ80" s="1">
        <f t="shared" si="37"/>
        <v>0</v>
      </c>
      <c r="BK80" s="1">
        <f t="shared" si="37"/>
        <v>0</v>
      </c>
      <c r="BL80" s="1">
        <f t="shared" si="37"/>
        <v>0</v>
      </c>
      <c r="BM80" s="1">
        <f t="shared" si="37"/>
        <v>0</v>
      </c>
      <c r="BN80" s="1">
        <f t="shared" si="37"/>
        <v>0</v>
      </c>
      <c r="BO80" s="1">
        <f t="shared" ref="BO80:CB80" si="38">IF(BO30&gt;1,IF(BO26&gt;20,81.2,IF(BO10&gt;9,IF(BO11&gt;2,IF(BO26&gt;7,50,IF(BO26&gt;2,42.25,IF(BO26&gt;0,37.5,38.8))),IF(BO26&gt;5,IF(BO27&gt;5,IF(BO27&gt;10,IF(BO29&gt;20,46,49),IF(BO18&gt;1,20.333333,35)),70.333333),IF(BO10&gt;15,IF(BO10&gt;19,IF(BO26&gt;0,64,62.5),66),IF(BO29&gt;3,IF(BO11&gt;0,52.6,56),IF(BO26&gt;0,61,60.25))))),IF(BO11&gt;0,35,IF(BO26&gt;1,11,10)))),IF(BO10&gt;4,IF(BO10&gt;25,IF(BO11&gt;10,IF(BO16&gt;2,38,IF(BO26&gt;0,34.2,35.666667)),83.666667),IF(BO22&gt;1,IF(BO29&gt;0,IF(BO26&gt;1,IF(BO11&gt;0,IF(BO16&gt;1,25.166667,21.454545),IF(BO29&gt;15,31.5,IF(BO26&gt;3,34.5,36))),IF(BO26&gt;0,65,47)),IF(BO23&gt;3,IF(BO26&gt;2,IF(BO26&gt;8,6,8),IF(BO26&gt;0,IF(BO26&gt;1,12.333333,13),14.4)),IF(BO26&gt;3,IF(BO26&gt;5,21,25.142857),20.666667))),IF(BO22&gt;0,IF(BO11&gt;0,45.25,IF(BO26&gt;2,41.125,36.666667)),11.666667))),IF(BO26&gt;0,IF(BO29&gt;0,7.666667,IF(BO11&gt;0,18,IF(BO26&gt;1,14.846154,12.666667))),IF(BO10&gt;0,6.6,0))))</f>
        <v>0</v>
      </c>
      <c r="BP80" s="1">
        <f t="shared" si="38"/>
        <v>0</v>
      </c>
      <c r="BQ80" s="1">
        <f t="shared" si="38"/>
        <v>0</v>
      </c>
      <c r="BR80" s="1">
        <f t="shared" si="38"/>
        <v>0</v>
      </c>
      <c r="BS80" s="1">
        <f t="shared" si="38"/>
        <v>0</v>
      </c>
      <c r="BT80" s="1">
        <f t="shared" si="38"/>
        <v>0</v>
      </c>
      <c r="BU80" s="1">
        <f t="shared" si="38"/>
        <v>0</v>
      </c>
      <c r="BV80" s="1">
        <f t="shared" si="38"/>
        <v>0</v>
      </c>
      <c r="BW80" s="1">
        <f t="shared" si="38"/>
        <v>0</v>
      </c>
      <c r="BX80" s="1">
        <f t="shared" si="38"/>
        <v>0</v>
      </c>
      <c r="BY80" s="1">
        <f t="shared" si="38"/>
        <v>0</v>
      </c>
      <c r="BZ80" s="1">
        <f t="shared" si="38"/>
        <v>0</v>
      </c>
      <c r="CA80" s="1">
        <f t="shared" si="38"/>
        <v>0</v>
      </c>
      <c r="CB80" s="1">
        <f t="shared" si="38"/>
        <v>0</v>
      </c>
    </row>
    <row r="81" spans="1:80" x14ac:dyDescent="0.25">
      <c r="A81" s="1" t="s">
        <v>151</v>
      </c>
      <c r="B81" s="1">
        <f>IF(B26&gt;10,IF(B26&gt;20,94.85,IF(B18&gt;10,79.666667,IF(B26&gt;15,65.75,54.2))),IF(B10&gt;5,IF(B30&gt;0,IF(B29&gt;1,IF(B16&gt;2,IF(B18&gt;2,IF(B29&gt;5,IF(B26&gt;0,59.5,63.75),IF(B26&gt;0,IF(B26&gt;3,25.333333,39.666667),54.75)),IF(B10&gt;7,IF(B26&gt;5,21.666667,IF(B26&gt;0,9,15)),28.25)),IF(B26&gt;8,100,IF(B30&gt;20,92.5,IF(B29&gt;6,IF(B23&gt;3,37.6,22),IF(B26&gt;0,IF(B16&gt;1,IF(B11&gt;0,53.9,50.727273),IF(B26&gt;3,40,47.7)),63.125))))),IF(B18&gt;20,65.5,IF(B11&gt;3,88,87.5))),IF(B18&gt;15,IF(B16&gt;6,50,56.5),IF(B27&gt;4,IF(B10&gt;7,IF(B18&gt;1,IF(B11&gt;10,37.75,IF(B26&gt;0,43.666667,42)),IF(B26&gt;5,37.333333,34.5)),IF(B11&gt;0,40,19)),IF(B22&gt;2,IF(B21&gt;1,IF(B11&gt;1,IF(B26&gt;1,19,21.6),14.8),0),IF(B28&gt;0,36.666667,IF(B26&gt;0,20.333333,31)))))),IF(B10&gt;3,IF(B27&gt;10,26.666667,IF(B27&gt;7,IF(B26&gt;4,9.5,13),IF(B29&gt;0,5,IF(B26&gt;1,22.142857,22.75)))),IF(B10&gt;0,IF(B26&gt;0,IF(B27&gt;1,6.777778,5.5),11.5),0.6))))</f>
        <v>0.6</v>
      </c>
      <c r="C81" s="1">
        <f t="shared" ref="C81:BN81" si="39">IF(C26&gt;10,IF(C26&gt;20,94.85,IF(C18&gt;10,79.666667,IF(C26&gt;15,65.75,54.2))),IF(C10&gt;5,IF(C30&gt;0,IF(C29&gt;1,IF(C16&gt;2,IF(C18&gt;2,IF(C29&gt;5,IF(C26&gt;0,59.5,63.75),IF(C26&gt;0,IF(C26&gt;3,25.333333,39.666667),54.75)),IF(C10&gt;7,IF(C26&gt;5,21.666667,IF(C26&gt;0,9,15)),28.25)),IF(C26&gt;8,100,IF(C30&gt;20,92.5,IF(C29&gt;6,IF(C23&gt;3,37.6,22),IF(C26&gt;0,IF(C16&gt;1,IF(C11&gt;0,53.9,50.727273),IF(C26&gt;3,40,47.7)),63.125))))),IF(C18&gt;20,65.5,IF(C11&gt;3,88,87.5))),IF(C18&gt;15,IF(C16&gt;6,50,56.5),IF(C27&gt;4,IF(C10&gt;7,IF(C18&gt;1,IF(C11&gt;10,37.75,IF(C26&gt;0,43.666667,42)),IF(C26&gt;5,37.333333,34.5)),IF(C11&gt;0,40,19)),IF(C22&gt;2,IF(C21&gt;1,IF(C11&gt;1,IF(C26&gt;1,19,21.6),14.8),0),IF(C28&gt;0,36.666667,IF(C26&gt;0,20.333333,31)))))),IF(C10&gt;3,IF(C27&gt;10,26.666667,IF(C27&gt;7,IF(C26&gt;4,9.5,13),IF(C29&gt;0,5,IF(C26&gt;1,22.142857,22.75)))),IF(C10&gt;0,IF(C26&gt;0,IF(C27&gt;1,6.777778,5.5),11.5),0.6))))</f>
        <v>0.6</v>
      </c>
      <c r="D81" s="1">
        <f t="shared" si="39"/>
        <v>0.6</v>
      </c>
      <c r="E81" s="1">
        <f t="shared" si="39"/>
        <v>0.6</v>
      </c>
      <c r="F81" s="1">
        <f t="shared" si="39"/>
        <v>0.6</v>
      </c>
      <c r="G81" s="1">
        <f t="shared" si="39"/>
        <v>0.6</v>
      </c>
      <c r="H81" s="1">
        <f t="shared" si="39"/>
        <v>0.6</v>
      </c>
      <c r="I81" s="1">
        <f t="shared" si="39"/>
        <v>0.6</v>
      </c>
      <c r="J81" s="1">
        <f t="shared" si="39"/>
        <v>0.6</v>
      </c>
      <c r="K81" s="1">
        <f t="shared" si="39"/>
        <v>0.6</v>
      </c>
      <c r="L81" s="1">
        <f t="shared" si="39"/>
        <v>0.6</v>
      </c>
      <c r="M81" s="1">
        <f t="shared" si="39"/>
        <v>0.6</v>
      </c>
      <c r="N81" s="1">
        <f t="shared" si="39"/>
        <v>0.6</v>
      </c>
      <c r="O81" s="1">
        <f t="shared" si="39"/>
        <v>0.6</v>
      </c>
      <c r="P81" s="1">
        <f t="shared" si="39"/>
        <v>0.6</v>
      </c>
      <c r="Q81" s="1">
        <f t="shared" si="39"/>
        <v>0.6</v>
      </c>
      <c r="R81" s="1">
        <f t="shared" si="39"/>
        <v>0.6</v>
      </c>
      <c r="S81" s="1">
        <f t="shared" si="39"/>
        <v>0.6</v>
      </c>
      <c r="T81" s="1">
        <f t="shared" si="39"/>
        <v>0.6</v>
      </c>
      <c r="U81" s="1">
        <f t="shared" si="39"/>
        <v>0.6</v>
      </c>
      <c r="V81" s="1">
        <f t="shared" si="39"/>
        <v>0.6</v>
      </c>
      <c r="W81" s="1">
        <f t="shared" si="39"/>
        <v>0.6</v>
      </c>
      <c r="X81" s="1">
        <f t="shared" si="39"/>
        <v>0.6</v>
      </c>
      <c r="Y81" s="1">
        <f t="shared" si="39"/>
        <v>0.6</v>
      </c>
      <c r="Z81" s="1">
        <f t="shared" si="39"/>
        <v>0.6</v>
      </c>
      <c r="AA81" s="1">
        <f t="shared" si="39"/>
        <v>0.6</v>
      </c>
      <c r="AB81" s="1">
        <f t="shared" si="39"/>
        <v>0.6</v>
      </c>
      <c r="AC81" s="1">
        <f t="shared" si="39"/>
        <v>0.6</v>
      </c>
      <c r="AD81" s="1">
        <f t="shared" si="39"/>
        <v>0.6</v>
      </c>
      <c r="AE81" s="1">
        <f t="shared" si="39"/>
        <v>0.6</v>
      </c>
      <c r="AF81" s="1">
        <f t="shared" si="39"/>
        <v>0.6</v>
      </c>
      <c r="AG81" s="1">
        <f t="shared" si="39"/>
        <v>0.6</v>
      </c>
      <c r="AH81" s="1">
        <f t="shared" si="39"/>
        <v>0.6</v>
      </c>
      <c r="AI81" s="1">
        <f t="shared" si="39"/>
        <v>0.6</v>
      </c>
      <c r="AJ81" s="1">
        <f t="shared" si="39"/>
        <v>0.6</v>
      </c>
      <c r="AK81" s="1">
        <f t="shared" si="39"/>
        <v>0.6</v>
      </c>
      <c r="AL81" s="1">
        <f t="shared" si="39"/>
        <v>0.6</v>
      </c>
      <c r="AM81" s="1">
        <f t="shared" si="39"/>
        <v>0.6</v>
      </c>
      <c r="AN81" s="1">
        <f t="shared" si="39"/>
        <v>0.6</v>
      </c>
      <c r="AO81" s="1">
        <f t="shared" si="39"/>
        <v>0.6</v>
      </c>
      <c r="AP81" s="1">
        <f t="shared" si="39"/>
        <v>0.6</v>
      </c>
      <c r="AQ81" s="1">
        <f t="shared" si="39"/>
        <v>0.6</v>
      </c>
      <c r="AR81" s="1">
        <f t="shared" si="39"/>
        <v>0.6</v>
      </c>
      <c r="AS81" s="1">
        <f t="shared" si="39"/>
        <v>0.6</v>
      </c>
      <c r="AT81" s="1">
        <f t="shared" si="39"/>
        <v>0.6</v>
      </c>
      <c r="AU81" s="1">
        <f t="shared" si="39"/>
        <v>0.6</v>
      </c>
      <c r="AV81" s="1">
        <f t="shared" si="39"/>
        <v>0.6</v>
      </c>
      <c r="AW81" s="1">
        <f t="shared" si="39"/>
        <v>0.6</v>
      </c>
      <c r="AX81" s="1">
        <f t="shared" si="39"/>
        <v>0.6</v>
      </c>
      <c r="AY81" s="1">
        <f t="shared" si="39"/>
        <v>0.6</v>
      </c>
      <c r="AZ81" s="1">
        <f t="shared" si="39"/>
        <v>0.6</v>
      </c>
      <c r="BA81" s="1">
        <f t="shared" si="39"/>
        <v>0.6</v>
      </c>
      <c r="BB81" s="1">
        <f t="shared" si="39"/>
        <v>0.6</v>
      </c>
      <c r="BC81" s="1">
        <f t="shared" si="39"/>
        <v>0.6</v>
      </c>
      <c r="BD81" s="1">
        <f t="shared" si="39"/>
        <v>0.6</v>
      </c>
      <c r="BE81" s="1">
        <f t="shared" si="39"/>
        <v>0.6</v>
      </c>
      <c r="BF81" s="1">
        <f t="shared" si="39"/>
        <v>0.6</v>
      </c>
      <c r="BG81" s="1">
        <f t="shared" si="39"/>
        <v>0.6</v>
      </c>
      <c r="BH81" s="1">
        <f t="shared" si="39"/>
        <v>0.6</v>
      </c>
      <c r="BI81" s="1">
        <f t="shared" si="39"/>
        <v>0.6</v>
      </c>
      <c r="BJ81" s="1">
        <f t="shared" si="39"/>
        <v>0.6</v>
      </c>
      <c r="BK81" s="1">
        <f t="shared" si="39"/>
        <v>0.6</v>
      </c>
      <c r="BL81" s="1">
        <f t="shared" si="39"/>
        <v>0.6</v>
      </c>
      <c r="BM81" s="1">
        <f t="shared" si="39"/>
        <v>0.6</v>
      </c>
      <c r="BN81" s="1">
        <f t="shared" si="39"/>
        <v>0.6</v>
      </c>
      <c r="BO81" s="1">
        <f t="shared" ref="BO81:CB81" si="40">IF(BO26&gt;10,IF(BO26&gt;20,94.85,IF(BO18&gt;10,79.666667,IF(BO26&gt;15,65.75,54.2))),IF(BO10&gt;5,IF(BO30&gt;0,IF(BO29&gt;1,IF(BO16&gt;2,IF(BO18&gt;2,IF(BO29&gt;5,IF(BO26&gt;0,59.5,63.75),IF(BO26&gt;0,IF(BO26&gt;3,25.333333,39.666667),54.75)),IF(BO10&gt;7,IF(BO26&gt;5,21.666667,IF(BO26&gt;0,9,15)),28.25)),IF(BO26&gt;8,100,IF(BO30&gt;20,92.5,IF(BO29&gt;6,IF(BO23&gt;3,37.6,22),IF(BO26&gt;0,IF(BO16&gt;1,IF(BO11&gt;0,53.9,50.727273),IF(BO26&gt;3,40,47.7)),63.125))))),IF(BO18&gt;20,65.5,IF(BO11&gt;3,88,87.5))),IF(BO18&gt;15,IF(BO16&gt;6,50,56.5),IF(BO27&gt;4,IF(BO10&gt;7,IF(BO18&gt;1,IF(BO11&gt;10,37.75,IF(BO26&gt;0,43.666667,42)),IF(BO26&gt;5,37.333333,34.5)),IF(BO11&gt;0,40,19)),IF(BO22&gt;2,IF(BO21&gt;1,IF(BO11&gt;1,IF(BO26&gt;1,19,21.6),14.8),0),IF(BO28&gt;0,36.666667,IF(BO26&gt;0,20.333333,31)))))),IF(BO10&gt;3,IF(BO27&gt;10,26.666667,IF(BO27&gt;7,IF(BO26&gt;4,9.5,13),IF(BO29&gt;0,5,IF(BO26&gt;1,22.142857,22.75)))),IF(BO10&gt;0,IF(BO26&gt;0,IF(BO27&gt;1,6.777778,5.5),11.5),0.6))))</f>
        <v>0.6</v>
      </c>
      <c r="BP81" s="1">
        <f t="shared" si="40"/>
        <v>0.6</v>
      </c>
      <c r="BQ81" s="1">
        <f t="shared" si="40"/>
        <v>0.6</v>
      </c>
      <c r="BR81" s="1">
        <f t="shared" si="40"/>
        <v>0.6</v>
      </c>
      <c r="BS81" s="1">
        <f t="shared" si="40"/>
        <v>0.6</v>
      </c>
      <c r="BT81" s="1">
        <f t="shared" si="40"/>
        <v>0.6</v>
      </c>
      <c r="BU81" s="1">
        <f t="shared" si="40"/>
        <v>0.6</v>
      </c>
      <c r="BV81" s="1">
        <f t="shared" si="40"/>
        <v>0.6</v>
      </c>
      <c r="BW81" s="1">
        <f t="shared" si="40"/>
        <v>0.6</v>
      </c>
      <c r="BX81" s="1">
        <f t="shared" si="40"/>
        <v>0.6</v>
      </c>
      <c r="BY81" s="1">
        <f t="shared" si="40"/>
        <v>0.6</v>
      </c>
      <c r="BZ81" s="1">
        <f t="shared" si="40"/>
        <v>0.6</v>
      </c>
      <c r="CA81" s="1">
        <f t="shared" si="40"/>
        <v>0.6</v>
      </c>
      <c r="CB81" s="1">
        <f t="shared" si="40"/>
        <v>0.6</v>
      </c>
    </row>
    <row r="82" spans="1:80" x14ac:dyDescent="0.25">
      <c r="A82" s="1" t="s">
        <v>152</v>
      </c>
      <c r="B82" s="1">
        <f>IF(B10&gt;9,IF(B30&gt;2,IF(B18&gt;5,IF(B11&gt;3,100,IF(B26&gt;2,44,72.25)),IF(B16&gt;2,IF(B26&gt;0,IF(B28&gt;0,41.666667,IF(B18&gt;2,35.75,34.5)),IF(B10&gt;15,IF(B11&gt;1,49,40),59.333333)),IF(B27&gt;15,38,IF(B30&gt;20,94,IF(B11&gt;0,IF(B26&gt;5,66.230769,75),IF(B26&gt;5,63,57.4)))))),IF(B22&gt;8,6.8,IF(B29&gt;5,IF(B26&gt;8,41,IF(B26&gt;0,54.666667,53)),IF(B30&gt;0,IF(B26&gt;6,41,IF(B11&gt;1,14.25,20.2)),IF(B16&gt;5,IF(B22&gt;0,52,44),IF(B26&gt;10,44,IF(B26&gt;7,IF(B26&gt;8,33.8,35),IF(B26&gt;0,38,IF(B11&gt;10,36.666667,37))))))))),IF(B10&gt;5,IF(B27&gt;2,IF(B26&gt;2,IF(B29&gt;0,IF(B27&gt;3,IF(B26&gt;3,24.666667,23.666667),28.5),IF(B26&gt;4,22.166667,5.4)),IF(B16&gt;0,IF(B29&gt;5,35.5,IF(B26&gt;1,28.5,31.7)),42.444444)),IF(B26&gt;2,4,5.8)),IF(B27&gt;10,47.5,IF(B26&gt;0,IF(B27&gt;7,IF(B26&gt;4,11,IF(B26&gt;3,14.666667,16.666667)),IF(B29&gt;0,10.833333,IF(B11&gt;0,6,IF(B26&gt;1,8.571429,8.166667)))),IF(B10&gt;0,3.7,0)))))</f>
        <v>0</v>
      </c>
      <c r="C82" s="1">
        <f t="shared" ref="C82:BN82" si="41">IF(C10&gt;9,IF(C30&gt;2,IF(C18&gt;5,IF(C11&gt;3,100,IF(C26&gt;2,44,72.25)),IF(C16&gt;2,IF(C26&gt;0,IF(C28&gt;0,41.666667,IF(C18&gt;2,35.75,34.5)),IF(C10&gt;15,IF(C11&gt;1,49,40),59.333333)),IF(C27&gt;15,38,IF(C30&gt;20,94,IF(C11&gt;0,IF(C26&gt;5,66.230769,75),IF(C26&gt;5,63,57.4)))))),IF(C22&gt;8,6.8,IF(C29&gt;5,IF(C26&gt;8,41,IF(C26&gt;0,54.666667,53)),IF(C30&gt;0,IF(C26&gt;6,41,IF(C11&gt;1,14.25,20.2)),IF(C16&gt;5,IF(C22&gt;0,52,44),IF(C26&gt;10,44,IF(C26&gt;7,IF(C26&gt;8,33.8,35),IF(C26&gt;0,38,IF(C11&gt;10,36.666667,37))))))))),IF(C10&gt;5,IF(C27&gt;2,IF(C26&gt;2,IF(C29&gt;0,IF(C27&gt;3,IF(C26&gt;3,24.666667,23.666667),28.5),IF(C26&gt;4,22.166667,5.4)),IF(C16&gt;0,IF(C29&gt;5,35.5,IF(C26&gt;1,28.5,31.7)),42.444444)),IF(C26&gt;2,4,5.8)),IF(C27&gt;10,47.5,IF(C26&gt;0,IF(C27&gt;7,IF(C26&gt;4,11,IF(C26&gt;3,14.666667,16.666667)),IF(C29&gt;0,10.833333,IF(C11&gt;0,6,IF(C26&gt;1,8.571429,8.166667)))),IF(C10&gt;0,3.7,0)))))</f>
        <v>0</v>
      </c>
      <c r="D82" s="1">
        <f t="shared" si="41"/>
        <v>0</v>
      </c>
      <c r="E82" s="1">
        <f t="shared" si="41"/>
        <v>0</v>
      </c>
      <c r="F82" s="1">
        <f t="shared" si="41"/>
        <v>0</v>
      </c>
      <c r="G82" s="1">
        <f t="shared" si="41"/>
        <v>0</v>
      </c>
      <c r="H82" s="1">
        <f t="shared" si="41"/>
        <v>0</v>
      </c>
      <c r="I82" s="1">
        <f t="shared" si="41"/>
        <v>0</v>
      </c>
      <c r="J82" s="1">
        <f t="shared" si="41"/>
        <v>0</v>
      </c>
      <c r="K82" s="1">
        <f t="shared" si="41"/>
        <v>0</v>
      </c>
      <c r="L82" s="1">
        <f t="shared" si="41"/>
        <v>0</v>
      </c>
      <c r="M82" s="1">
        <f t="shared" si="41"/>
        <v>0</v>
      </c>
      <c r="N82" s="1">
        <f t="shared" si="41"/>
        <v>0</v>
      </c>
      <c r="O82" s="1">
        <f t="shared" si="41"/>
        <v>0</v>
      </c>
      <c r="P82" s="1">
        <f t="shared" si="41"/>
        <v>0</v>
      </c>
      <c r="Q82" s="1">
        <f t="shared" si="41"/>
        <v>0</v>
      </c>
      <c r="R82" s="1">
        <f t="shared" si="41"/>
        <v>0</v>
      </c>
      <c r="S82" s="1">
        <f t="shared" si="41"/>
        <v>0</v>
      </c>
      <c r="T82" s="1">
        <f t="shared" si="41"/>
        <v>0</v>
      </c>
      <c r="U82" s="1">
        <f t="shared" si="41"/>
        <v>0</v>
      </c>
      <c r="V82" s="1">
        <f t="shared" si="41"/>
        <v>0</v>
      </c>
      <c r="W82" s="1">
        <f t="shared" si="41"/>
        <v>0</v>
      </c>
      <c r="X82" s="1">
        <f t="shared" si="41"/>
        <v>0</v>
      </c>
      <c r="Y82" s="1">
        <f t="shared" si="41"/>
        <v>0</v>
      </c>
      <c r="Z82" s="1">
        <f t="shared" si="41"/>
        <v>0</v>
      </c>
      <c r="AA82" s="1">
        <f t="shared" si="41"/>
        <v>0</v>
      </c>
      <c r="AB82" s="1">
        <f t="shared" si="41"/>
        <v>0</v>
      </c>
      <c r="AC82" s="1">
        <f t="shared" si="41"/>
        <v>0</v>
      </c>
      <c r="AD82" s="1">
        <f t="shared" si="41"/>
        <v>0</v>
      </c>
      <c r="AE82" s="1">
        <f t="shared" si="41"/>
        <v>0</v>
      </c>
      <c r="AF82" s="1">
        <f t="shared" si="41"/>
        <v>0</v>
      </c>
      <c r="AG82" s="1">
        <f t="shared" si="41"/>
        <v>0</v>
      </c>
      <c r="AH82" s="1">
        <f t="shared" si="41"/>
        <v>0</v>
      </c>
      <c r="AI82" s="1">
        <f t="shared" si="41"/>
        <v>0</v>
      </c>
      <c r="AJ82" s="1">
        <f t="shared" si="41"/>
        <v>0</v>
      </c>
      <c r="AK82" s="1">
        <f t="shared" si="41"/>
        <v>0</v>
      </c>
      <c r="AL82" s="1">
        <f t="shared" si="41"/>
        <v>0</v>
      </c>
      <c r="AM82" s="1">
        <f t="shared" si="41"/>
        <v>0</v>
      </c>
      <c r="AN82" s="1">
        <f t="shared" si="41"/>
        <v>0</v>
      </c>
      <c r="AO82" s="1">
        <f t="shared" si="41"/>
        <v>0</v>
      </c>
      <c r="AP82" s="1">
        <f t="shared" si="41"/>
        <v>0</v>
      </c>
      <c r="AQ82" s="1">
        <f t="shared" si="41"/>
        <v>0</v>
      </c>
      <c r="AR82" s="1">
        <f t="shared" si="41"/>
        <v>0</v>
      </c>
      <c r="AS82" s="1">
        <f t="shared" si="41"/>
        <v>0</v>
      </c>
      <c r="AT82" s="1">
        <f t="shared" si="41"/>
        <v>0</v>
      </c>
      <c r="AU82" s="1">
        <f t="shared" si="41"/>
        <v>0</v>
      </c>
      <c r="AV82" s="1">
        <f t="shared" si="41"/>
        <v>0</v>
      </c>
      <c r="AW82" s="1">
        <f t="shared" si="41"/>
        <v>0</v>
      </c>
      <c r="AX82" s="1">
        <f t="shared" si="41"/>
        <v>0</v>
      </c>
      <c r="AY82" s="1">
        <f t="shared" si="41"/>
        <v>0</v>
      </c>
      <c r="AZ82" s="1">
        <f t="shared" si="41"/>
        <v>0</v>
      </c>
      <c r="BA82" s="1">
        <f t="shared" si="41"/>
        <v>0</v>
      </c>
      <c r="BB82" s="1">
        <f t="shared" si="41"/>
        <v>0</v>
      </c>
      <c r="BC82" s="1">
        <f t="shared" si="41"/>
        <v>0</v>
      </c>
      <c r="BD82" s="1">
        <f t="shared" si="41"/>
        <v>0</v>
      </c>
      <c r="BE82" s="1">
        <f t="shared" si="41"/>
        <v>0</v>
      </c>
      <c r="BF82" s="1">
        <f t="shared" si="41"/>
        <v>0</v>
      </c>
      <c r="BG82" s="1">
        <f t="shared" si="41"/>
        <v>0</v>
      </c>
      <c r="BH82" s="1">
        <f t="shared" si="41"/>
        <v>0</v>
      </c>
      <c r="BI82" s="1">
        <f t="shared" si="41"/>
        <v>0</v>
      </c>
      <c r="BJ82" s="1">
        <f t="shared" si="41"/>
        <v>0</v>
      </c>
      <c r="BK82" s="1">
        <f t="shared" si="41"/>
        <v>0</v>
      </c>
      <c r="BL82" s="1">
        <f t="shared" si="41"/>
        <v>0</v>
      </c>
      <c r="BM82" s="1">
        <f t="shared" si="41"/>
        <v>0</v>
      </c>
      <c r="BN82" s="1">
        <f t="shared" si="41"/>
        <v>0</v>
      </c>
      <c r="BO82" s="1">
        <f t="shared" ref="BO82:CB82" si="42">IF(BO10&gt;9,IF(BO30&gt;2,IF(BO18&gt;5,IF(BO11&gt;3,100,IF(BO26&gt;2,44,72.25)),IF(BO16&gt;2,IF(BO26&gt;0,IF(BO28&gt;0,41.666667,IF(BO18&gt;2,35.75,34.5)),IF(BO10&gt;15,IF(BO11&gt;1,49,40),59.333333)),IF(BO27&gt;15,38,IF(BO30&gt;20,94,IF(BO11&gt;0,IF(BO26&gt;5,66.230769,75),IF(BO26&gt;5,63,57.4)))))),IF(BO22&gt;8,6.8,IF(BO29&gt;5,IF(BO26&gt;8,41,IF(BO26&gt;0,54.666667,53)),IF(BO30&gt;0,IF(BO26&gt;6,41,IF(BO11&gt;1,14.25,20.2)),IF(BO16&gt;5,IF(BO22&gt;0,52,44),IF(BO26&gt;10,44,IF(BO26&gt;7,IF(BO26&gt;8,33.8,35),IF(BO26&gt;0,38,IF(BO11&gt;10,36.666667,37))))))))),IF(BO10&gt;5,IF(BO27&gt;2,IF(BO26&gt;2,IF(BO29&gt;0,IF(BO27&gt;3,IF(BO26&gt;3,24.666667,23.666667),28.5),IF(BO26&gt;4,22.166667,5.4)),IF(BO16&gt;0,IF(BO29&gt;5,35.5,IF(BO26&gt;1,28.5,31.7)),42.444444)),IF(BO26&gt;2,4,5.8)),IF(BO27&gt;10,47.5,IF(BO26&gt;0,IF(BO27&gt;7,IF(BO26&gt;4,11,IF(BO26&gt;3,14.666667,16.666667)),IF(BO29&gt;0,10.833333,IF(BO11&gt;0,6,IF(BO26&gt;1,8.571429,8.166667)))),IF(BO10&gt;0,3.7,0)))))</f>
        <v>0</v>
      </c>
      <c r="BP82" s="1">
        <f t="shared" si="42"/>
        <v>0</v>
      </c>
      <c r="BQ82" s="1">
        <f t="shared" si="42"/>
        <v>0</v>
      </c>
      <c r="BR82" s="1">
        <f t="shared" si="42"/>
        <v>0</v>
      </c>
      <c r="BS82" s="1">
        <f t="shared" si="42"/>
        <v>0</v>
      </c>
      <c r="BT82" s="1">
        <f t="shared" si="42"/>
        <v>0</v>
      </c>
      <c r="BU82" s="1">
        <f t="shared" si="42"/>
        <v>0</v>
      </c>
      <c r="BV82" s="1">
        <f t="shared" si="42"/>
        <v>0</v>
      </c>
      <c r="BW82" s="1">
        <f t="shared" si="42"/>
        <v>0</v>
      </c>
      <c r="BX82" s="1">
        <f t="shared" si="42"/>
        <v>0</v>
      </c>
      <c r="BY82" s="1">
        <f t="shared" si="42"/>
        <v>0</v>
      </c>
      <c r="BZ82" s="1">
        <f t="shared" si="42"/>
        <v>0</v>
      </c>
      <c r="CA82" s="1">
        <f t="shared" si="42"/>
        <v>0</v>
      </c>
      <c r="CB82" s="1">
        <f t="shared" si="42"/>
        <v>0</v>
      </c>
    </row>
    <row r="83" spans="1:80" x14ac:dyDescent="0.25">
      <c r="A83" s="1" t="s">
        <v>153</v>
      </c>
      <c r="B83" s="1">
        <f>IF(B10&gt;9,IF(B26&gt;15,84.125,IF(B30&gt;10,IF(B29&gt;3,IF(B26&gt;6,14.2,IF(B26&gt;5,IF(B11&gt;0,31.333333,31.5),33.5)),IF(B26&gt;5,40.666667,51.166667)),IF(B28&gt;1,IF(B29&gt;25,100,IF(B10&gt;10,IF(B26&gt;9,31.333333,IF(B29&gt;8,79.333333,IF(B11&gt;1,IF(B26&gt;0,50,48.166667),57.857143))),IF(B26&gt;6,61,86))),IF(B29&gt;8,IF(B26&gt;8,IF(B16&gt;2,31,29),IF(B26&gt;4,17,13)),IF(B27&gt;3,IF(B18&gt;1,IF(B11&gt;1,IF(B11&gt;10,58.5,IF(B26&gt;0,75,70.833333)),IF(B18&gt;4,55.6,IF(B26&gt;0,47,49.8))),100),IF(B11&gt;0,IF(B16&gt;6,13,IF(B18&gt;10,43.8,IF(B26&gt;0,28,32.625))),55.75)))))),IF(B27&gt;10,IF(B26&gt;2,50,60.8),IF(B10&gt;6,IF(B23&gt;2,IF(B26&gt;3,35.5,31.375),IF(B26&gt;3,IF(B26&gt;4,13.714286,12.75),IF(B26&gt;1,IF(B26&gt;2,33.25,31.5),22.666667))),IF(B26&gt;4,IF(B27&gt;7,8,27.857143),IF(B10&gt;0,IF(B21&gt;1,IF(B18&gt;0,0,IF(B26&gt;2,5,3.166667)),IF(B11&gt;0,15.875,IF(B23&gt;1,5,IF(B27&gt;1,IF(B26&gt;1,12,14.25),7.5)))),0)))))</f>
        <v>0</v>
      </c>
      <c r="C83" s="1">
        <f t="shared" ref="C83:BN83" si="43">IF(C10&gt;9,IF(C26&gt;15,84.125,IF(C30&gt;10,IF(C29&gt;3,IF(C26&gt;6,14.2,IF(C26&gt;5,IF(C11&gt;0,31.333333,31.5),33.5)),IF(C26&gt;5,40.666667,51.166667)),IF(C28&gt;1,IF(C29&gt;25,100,IF(C10&gt;10,IF(C26&gt;9,31.333333,IF(C29&gt;8,79.333333,IF(C11&gt;1,IF(C26&gt;0,50,48.166667),57.857143))),IF(C26&gt;6,61,86))),IF(C29&gt;8,IF(C26&gt;8,IF(C16&gt;2,31,29),IF(C26&gt;4,17,13)),IF(C27&gt;3,IF(C18&gt;1,IF(C11&gt;1,IF(C11&gt;10,58.5,IF(C26&gt;0,75,70.833333)),IF(C18&gt;4,55.6,IF(C26&gt;0,47,49.8))),100),IF(C11&gt;0,IF(C16&gt;6,13,IF(C18&gt;10,43.8,IF(C26&gt;0,28,32.625))),55.75)))))),IF(C27&gt;10,IF(C26&gt;2,50,60.8),IF(C10&gt;6,IF(C23&gt;2,IF(C26&gt;3,35.5,31.375),IF(C26&gt;3,IF(C26&gt;4,13.714286,12.75),IF(C26&gt;1,IF(C26&gt;2,33.25,31.5),22.666667))),IF(C26&gt;4,IF(C27&gt;7,8,27.857143),IF(C10&gt;0,IF(C21&gt;1,IF(C18&gt;0,0,IF(C26&gt;2,5,3.166667)),IF(C11&gt;0,15.875,IF(C23&gt;1,5,IF(C27&gt;1,IF(C26&gt;1,12,14.25),7.5)))),0)))))</f>
        <v>0</v>
      </c>
      <c r="D83" s="1">
        <f t="shared" si="43"/>
        <v>0</v>
      </c>
      <c r="E83" s="1">
        <f t="shared" si="43"/>
        <v>0</v>
      </c>
      <c r="F83" s="1">
        <f t="shared" si="43"/>
        <v>0</v>
      </c>
      <c r="G83" s="1">
        <f t="shared" si="43"/>
        <v>0</v>
      </c>
      <c r="H83" s="1">
        <f t="shared" si="43"/>
        <v>0</v>
      </c>
      <c r="I83" s="1">
        <f t="shared" si="43"/>
        <v>0</v>
      </c>
      <c r="J83" s="1">
        <f t="shared" si="43"/>
        <v>0</v>
      </c>
      <c r="K83" s="1">
        <f t="shared" si="43"/>
        <v>0</v>
      </c>
      <c r="L83" s="1">
        <f t="shared" si="43"/>
        <v>0</v>
      </c>
      <c r="M83" s="1">
        <f t="shared" si="43"/>
        <v>0</v>
      </c>
      <c r="N83" s="1">
        <f t="shared" si="43"/>
        <v>0</v>
      </c>
      <c r="O83" s="1">
        <f t="shared" si="43"/>
        <v>0</v>
      </c>
      <c r="P83" s="1">
        <f t="shared" si="43"/>
        <v>0</v>
      </c>
      <c r="Q83" s="1">
        <f t="shared" si="43"/>
        <v>0</v>
      </c>
      <c r="R83" s="1">
        <f t="shared" si="43"/>
        <v>0</v>
      </c>
      <c r="S83" s="1">
        <f t="shared" si="43"/>
        <v>0</v>
      </c>
      <c r="T83" s="1">
        <f t="shared" si="43"/>
        <v>0</v>
      </c>
      <c r="U83" s="1">
        <f t="shared" si="43"/>
        <v>0</v>
      </c>
      <c r="V83" s="1">
        <f t="shared" si="43"/>
        <v>0</v>
      </c>
      <c r="W83" s="1">
        <f t="shared" si="43"/>
        <v>0</v>
      </c>
      <c r="X83" s="1">
        <f t="shared" si="43"/>
        <v>0</v>
      </c>
      <c r="Y83" s="1">
        <f t="shared" si="43"/>
        <v>0</v>
      </c>
      <c r="Z83" s="1">
        <f t="shared" si="43"/>
        <v>0</v>
      </c>
      <c r="AA83" s="1">
        <f t="shared" si="43"/>
        <v>0</v>
      </c>
      <c r="AB83" s="1">
        <f t="shared" si="43"/>
        <v>0</v>
      </c>
      <c r="AC83" s="1">
        <f t="shared" si="43"/>
        <v>0</v>
      </c>
      <c r="AD83" s="1">
        <f t="shared" si="43"/>
        <v>0</v>
      </c>
      <c r="AE83" s="1">
        <f t="shared" si="43"/>
        <v>0</v>
      </c>
      <c r="AF83" s="1">
        <f t="shared" si="43"/>
        <v>0</v>
      </c>
      <c r="AG83" s="1">
        <f t="shared" si="43"/>
        <v>0</v>
      </c>
      <c r="AH83" s="1">
        <f t="shared" si="43"/>
        <v>0</v>
      </c>
      <c r="AI83" s="1">
        <f t="shared" si="43"/>
        <v>0</v>
      </c>
      <c r="AJ83" s="1">
        <f t="shared" si="43"/>
        <v>0</v>
      </c>
      <c r="AK83" s="1">
        <f t="shared" si="43"/>
        <v>0</v>
      </c>
      <c r="AL83" s="1">
        <f t="shared" si="43"/>
        <v>0</v>
      </c>
      <c r="AM83" s="1">
        <f t="shared" si="43"/>
        <v>0</v>
      </c>
      <c r="AN83" s="1">
        <f t="shared" si="43"/>
        <v>0</v>
      </c>
      <c r="AO83" s="1">
        <f t="shared" si="43"/>
        <v>0</v>
      </c>
      <c r="AP83" s="1">
        <f t="shared" si="43"/>
        <v>0</v>
      </c>
      <c r="AQ83" s="1">
        <f t="shared" si="43"/>
        <v>0</v>
      </c>
      <c r="AR83" s="1">
        <f t="shared" si="43"/>
        <v>0</v>
      </c>
      <c r="AS83" s="1">
        <f t="shared" si="43"/>
        <v>0</v>
      </c>
      <c r="AT83" s="1">
        <f t="shared" si="43"/>
        <v>0</v>
      </c>
      <c r="AU83" s="1">
        <f t="shared" si="43"/>
        <v>0</v>
      </c>
      <c r="AV83" s="1">
        <f t="shared" si="43"/>
        <v>0</v>
      </c>
      <c r="AW83" s="1">
        <f t="shared" si="43"/>
        <v>0</v>
      </c>
      <c r="AX83" s="1">
        <f t="shared" si="43"/>
        <v>0</v>
      </c>
      <c r="AY83" s="1">
        <f t="shared" si="43"/>
        <v>0</v>
      </c>
      <c r="AZ83" s="1">
        <f t="shared" si="43"/>
        <v>0</v>
      </c>
      <c r="BA83" s="1">
        <f t="shared" si="43"/>
        <v>0</v>
      </c>
      <c r="BB83" s="1">
        <f t="shared" si="43"/>
        <v>0</v>
      </c>
      <c r="BC83" s="1">
        <f t="shared" si="43"/>
        <v>0</v>
      </c>
      <c r="BD83" s="1">
        <f t="shared" si="43"/>
        <v>0</v>
      </c>
      <c r="BE83" s="1">
        <f t="shared" si="43"/>
        <v>0</v>
      </c>
      <c r="BF83" s="1">
        <f t="shared" si="43"/>
        <v>0</v>
      </c>
      <c r="BG83" s="1">
        <f t="shared" si="43"/>
        <v>0</v>
      </c>
      <c r="BH83" s="1">
        <f t="shared" si="43"/>
        <v>0</v>
      </c>
      <c r="BI83" s="1">
        <f t="shared" si="43"/>
        <v>0</v>
      </c>
      <c r="BJ83" s="1">
        <f t="shared" si="43"/>
        <v>0</v>
      </c>
      <c r="BK83" s="1">
        <f t="shared" si="43"/>
        <v>0</v>
      </c>
      <c r="BL83" s="1">
        <f t="shared" si="43"/>
        <v>0</v>
      </c>
      <c r="BM83" s="1">
        <f t="shared" si="43"/>
        <v>0</v>
      </c>
      <c r="BN83" s="1">
        <f t="shared" si="43"/>
        <v>0</v>
      </c>
      <c r="BO83" s="1">
        <f t="shared" ref="BO83:CB83" si="44">IF(BO10&gt;9,IF(BO26&gt;15,84.125,IF(BO30&gt;10,IF(BO29&gt;3,IF(BO26&gt;6,14.2,IF(BO26&gt;5,IF(BO11&gt;0,31.333333,31.5),33.5)),IF(BO26&gt;5,40.666667,51.166667)),IF(BO28&gt;1,IF(BO29&gt;25,100,IF(BO10&gt;10,IF(BO26&gt;9,31.333333,IF(BO29&gt;8,79.333333,IF(BO11&gt;1,IF(BO26&gt;0,50,48.166667),57.857143))),IF(BO26&gt;6,61,86))),IF(BO29&gt;8,IF(BO26&gt;8,IF(BO16&gt;2,31,29),IF(BO26&gt;4,17,13)),IF(BO27&gt;3,IF(BO18&gt;1,IF(BO11&gt;1,IF(BO11&gt;10,58.5,IF(BO26&gt;0,75,70.833333)),IF(BO18&gt;4,55.6,IF(BO26&gt;0,47,49.8))),100),IF(BO11&gt;0,IF(BO16&gt;6,13,IF(BO18&gt;10,43.8,IF(BO26&gt;0,28,32.625))),55.75)))))),IF(BO27&gt;10,IF(BO26&gt;2,50,60.8),IF(BO10&gt;6,IF(BO23&gt;2,IF(BO26&gt;3,35.5,31.375),IF(BO26&gt;3,IF(BO26&gt;4,13.714286,12.75),IF(BO26&gt;1,IF(BO26&gt;2,33.25,31.5),22.666667))),IF(BO26&gt;4,IF(BO27&gt;7,8,27.857143),IF(BO10&gt;0,IF(BO21&gt;1,IF(BO18&gt;0,0,IF(BO26&gt;2,5,3.166667)),IF(BO11&gt;0,15.875,IF(BO23&gt;1,5,IF(BO27&gt;1,IF(BO26&gt;1,12,14.25),7.5)))),0)))))</f>
        <v>0</v>
      </c>
      <c r="BP83" s="1">
        <f t="shared" si="44"/>
        <v>0</v>
      </c>
      <c r="BQ83" s="1">
        <f t="shared" si="44"/>
        <v>0</v>
      </c>
      <c r="BR83" s="1">
        <f t="shared" si="44"/>
        <v>0</v>
      </c>
      <c r="BS83" s="1">
        <f t="shared" si="44"/>
        <v>0</v>
      </c>
      <c r="BT83" s="1">
        <f t="shared" si="44"/>
        <v>0</v>
      </c>
      <c r="BU83" s="1">
        <f t="shared" si="44"/>
        <v>0</v>
      </c>
      <c r="BV83" s="1">
        <f t="shared" si="44"/>
        <v>0</v>
      </c>
      <c r="BW83" s="1">
        <f t="shared" si="44"/>
        <v>0</v>
      </c>
      <c r="BX83" s="1">
        <f t="shared" si="44"/>
        <v>0</v>
      </c>
      <c r="BY83" s="1">
        <f t="shared" si="44"/>
        <v>0</v>
      </c>
      <c r="BZ83" s="1">
        <f t="shared" si="44"/>
        <v>0</v>
      </c>
      <c r="CA83" s="1">
        <f t="shared" si="44"/>
        <v>0</v>
      </c>
      <c r="CB83" s="1">
        <f t="shared" si="44"/>
        <v>0</v>
      </c>
    </row>
    <row r="84" spans="1:80" x14ac:dyDescent="0.25">
      <c r="A84" s="1" t="s">
        <v>154</v>
      </c>
      <c r="B84" s="1">
        <f>IF(B10&gt;35,IF(B11&gt;40,IF(B26&gt;0,25,18.75),IF(B30&gt;5,100,IF(B11&gt;25,IF(B26&gt;1,77.666667,100),IF(B11&gt;3,51,IF(B16&gt;7,69.25,IF(B26&gt;2,64.666667,67)))))),IF(B10&gt;5,IF(B27&gt;6,IF(B30&gt;20,IF(B26&gt;6,80.5,88),IF(B11&gt;0,IF(B10&gt;6,IF(B26&gt;5,IF(B29&gt;2,6,IF(B18&gt;1,39.25,IF(B26&gt;8,IF(B11&gt;3,47,50),63))),IF(B16&gt;1,IF(B26&gt;0,IF(B29&gt;3,56.5,56.142857),55.333333),49.1)),80),IF(B18&gt;2,IF(B26&gt;2,37.5,32),9))),IF(B18&gt;2,IF(B30&gt;1,IF(B26&gt;0,55.4,46),IF(B22&gt;5,12.833333,IF(B21&gt;3,IF(B26&gt;0,26,26.428571),IF(B26&gt;3,32.222222,IF(B18&gt;6,34.5,IF(B26&gt;0,33.5,33.714286)))))),IF(B18&gt;0,IF(B28&gt;0,IF(B16&gt;1,IF(B26&gt;1,28.5,34.5),23.4),IF(B27&gt;4,IF(B30&gt;10,17.333333,39),IF(B26&gt;1,IF(B26&gt;6,19,14.166667),6))),2))),IF(B27&gt;10,51,IF(B26&gt;3,IF(B26&gt;4,9.4,19.428571),IF(B26&gt;0,IF(B26&gt;2,4,IF(B27&gt;1,IF(B26&gt;1,10.6,9.714286),IF(B11&gt;0,8.333333,6.6))),IF(B10&gt;0,4.545455,0))))))</f>
        <v>0</v>
      </c>
      <c r="C84" s="1">
        <f t="shared" ref="C84:BN84" si="45">IF(C10&gt;35,IF(C11&gt;40,IF(C26&gt;0,25,18.75),IF(C30&gt;5,100,IF(C11&gt;25,IF(C26&gt;1,77.666667,100),IF(C11&gt;3,51,IF(C16&gt;7,69.25,IF(C26&gt;2,64.666667,67)))))),IF(C10&gt;5,IF(C27&gt;6,IF(C30&gt;20,IF(C26&gt;6,80.5,88),IF(C11&gt;0,IF(C10&gt;6,IF(C26&gt;5,IF(C29&gt;2,6,IF(C18&gt;1,39.25,IF(C26&gt;8,IF(C11&gt;3,47,50),63))),IF(C16&gt;1,IF(C26&gt;0,IF(C29&gt;3,56.5,56.142857),55.333333),49.1)),80),IF(C18&gt;2,IF(C26&gt;2,37.5,32),9))),IF(C18&gt;2,IF(C30&gt;1,IF(C26&gt;0,55.4,46),IF(C22&gt;5,12.833333,IF(C21&gt;3,IF(C26&gt;0,26,26.428571),IF(C26&gt;3,32.222222,IF(C18&gt;6,34.5,IF(C26&gt;0,33.5,33.714286)))))),IF(C18&gt;0,IF(C28&gt;0,IF(C16&gt;1,IF(C26&gt;1,28.5,34.5),23.4),IF(C27&gt;4,IF(C30&gt;10,17.333333,39),IF(C26&gt;1,IF(C26&gt;6,19,14.166667),6))),2))),IF(C27&gt;10,51,IF(C26&gt;3,IF(C26&gt;4,9.4,19.428571),IF(C26&gt;0,IF(C26&gt;2,4,IF(C27&gt;1,IF(C26&gt;1,10.6,9.714286),IF(C11&gt;0,8.333333,6.6))),IF(C10&gt;0,4.545455,0))))))</f>
        <v>0</v>
      </c>
      <c r="D84" s="1">
        <f t="shared" si="45"/>
        <v>0</v>
      </c>
      <c r="E84" s="1">
        <f t="shared" si="45"/>
        <v>0</v>
      </c>
      <c r="F84" s="1">
        <f t="shared" si="45"/>
        <v>0</v>
      </c>
      <c r="G84" s="1">
        <f t="shared" si="45"/>
        <v>0</v>
      </c>
      <c r="H84" s="1">
        <f t="shared" si="45"/>
        <v>0</v>
      </c>
      <c r="I84" s="1">
        <f t="shared" si="45"/>
        <v>0</v>
      </c>
      <c r="J84" s="1">
        <f t="shared" si="45"/>
        <v>0</v>
      </c>
      <c r="K84" s="1">
        <f t="shared" si="45"/>
        <v>0</v>
      </c>
      <c r="L84" s="1">
        <f t="shared" si="45"/>
        <v>0</v>
      </c>
      <c r="M84" s="1">
        <f t="shared" si="45"/>
        <v>0</v>
      </c>
      <c r="N84" s="1">
        <f t="shared" si="45"/>
        <v>0</v>
      </c>
      <c r="O84" s="1">
        <f t="shared" si="45"/>
        <v>0</v>
      </c>
      <c r="P84" s="1">
        <f t="shared" si="45"/>
        <v>0</v>
      </c>
      <c r="Q84" s="1">
        <f t="shared" si="45"/>
        <v>0</v>
      </c>
      <c r="R84" s="1">
        <f t="shared" si="45"/>
        <v>0</v>
      </c>
      <c r="S84" s="1">
        <f t="shared" si="45"/>
        <v>0</v>
      </c>
      <c r="T84" s="1">
        <f t="shared" si="45"/>
        <v>0</v>
      </c>
      <c r="U84" s="1">
        <f t="shared" si="45"/>
        <v>0</v>
      </c>
      <c r="V84" s="1">
        <f t="shared" si="45"/>
        <v>0</v>
      </c>
      <c r="W84" s="1">
        <f t="shared" si="45"/>
        <v>0</v>
      </c>
      <c r="X84" s="1">
        <f t="shared" si="45"/>
        <v>0</v>
      </c>
      <c r="Y84" s="1">
        <f t="shared" si="45"/>
        <v>0</v>
      </c>
      <c r="Z84" s="1">
        <f t="shared" si="45"/>
        <v>0</v>
      </c>
      <c r="AA84" s="1">
        <f t="shared" si="45"/>
        <v>0</v>
      </c>
      <c r="AB84" s="1">
        <f t="shared" si="45"/>
        <v>0</v>
      </c>
      <c r="AC84" s="1">
        <f t="shared" si="45"/>
        <v>0</v>
      </c>
      <c r="AD84" s="1">
        <f t="shared" si="45"/>
        <v>0</v>
      </c>
      <c r="AE84" s="1">
        <f t="shared" si="45"/>
        <v>0</v>
      </c>
      <c r="AF84" s="1">
        <f t="shared" si="45"/>
        <v>0</v>
      </c>
      <c r="AG84" s="1">
        <f t="shared" si="45"/>
        <v>0</v>
      </c>
      <c r="AH84" s="1">
        <f t="shared" si="45"/>
        <v>0</v>
      </c>
      <c r="AI84" s="1">
        <f t="shared" si="45"/>
        <v>0</v>
      </c>
      <c r="AJ84" s="1">
        <f t="shared" si="45"/>
        <v>0</v>
      </c>
      <c r="AK84" s="1">
        <f t="shared" si="45"/>
        <v>0</v>
      </c>
      <c r="AL84" s="1">
        <f t="shared" si="45"/>
        <v>0</v>
      </c>
      <c r="AM84" s="1">
        <f t="shared" si="45"/>
        <v>0</v>
      </c>
      <c r="AN84" s="1">
        <f t="shared" si="45"/>
        <v>0</v>
      </c>
      <c r="AO84" s="1">
        <f t="shared" si="45"/>
        <v>0</v>
      </c>
      <c r="AP84" s="1">
        <f t="shared" si="45"/>
        <v>0</v>
      </c>
      <c r="AQ84" s="1">
        <f t="shared" si="45"/>
        <v>0</v>
      </c>
      <c r="AR84" s="1">
        <f t="shared" si="45"/>
        <v>0</v>
      </c>
      <c r="AS84" s="1">
        <f t="shared" si="45"/>
        <v>0</v>
      </c>
      <c r="AT84" s="1">
        <f t="shared" si="45"/>
        <v>0</v>
      </c>
      <c r="AU84" s="1">
        <f t="shared" si="45"/>
        <v>0</v>
      </c>
      <c r="AV84" s="1">
        <f t="shared" si="45"/>
        <v>0</v>
      </c>
      <c r="AW84" s="1">
        <f t="shared" si="45"/>
        <v>0</v>
      </c>
      <c r="AX84" s="1">
        <f t="shared" si="45"/>
        <v>0</v>
      </c>
      <c r="AY84" s="1">
        <f t="shared" si="45"/>
        <v>0</v>
      </c>
      <c r="AZ84" s="1">
        <f t="shared" si="45"/>
        <v>0</v>
      </c>
      <c r="BA84" s="1">
        <f t="shared" si="45"/>
        <v>0</v>
      </c>
      <c r="BB84" s="1">
        <f t="shared" si="45"/>
        <v>0</v>
      </c>
      <c r="BC84" s="1">
        <f t="shared" si="45"/>
        <v>0</v>
      </c>
      <c r="BD84" s="1">
        <f t="shared" si="45"/>
        <v>0</v>
      </c>
      <c r="BE84" s="1">
        <f t="shared" si="45"/>
        <v>0</v>
      </c>
      <c r="BF84" s="1">
        <f t="shared" si="45"/>
        <v>0</v>
      </c>
      <c r="BG84" s="1">
        <f t="shared" si="45"/>
        <v>0</v>
      </c>
      <c r="BH84" s="1">
        <f t="shared" si="45"/>
        <v>0</v>
      </c>
      <c r="BI84" s="1">
        <f t="shared" si="45"/>
        <v>0</v>
      </c>
      <c r="BJ84" s="1">
        <f t="shared" si="45"/>
        <v>0</v>
      </c>
      <c r="BK84" s="1">
        <f t="shared" si="45"/>
        <v>0</v>
      </c>
      <c r="BL84" s="1">
        <f t="shared" si="45"/>
        <v>0</v>
      </c>
      <c r="BM84" s="1">
        <f t="shared" si="45"/>
        <v>0</v>
      </c>
      <c r="BN84" s="1">
        <f t="shared" si="45"/>
        <v>0</v>
      </c>
      <c r="BO84" s="1">
        <f t="shared" ref="BO84:CB84" si="46">IF(BO10&gt;35,IF(BO11&gt;40,IF(BO26&gt;0,25,18.75),IF(BO30&gt;5,100,IF(BO11&gt;25,IF(BO26&gt;1,77.666667,100),IF(BO11&gt;3,51,IF(BO16&gt;7,69.25,IF(BO26&gt;2,64.666667,67)))))),IF(BO10&gt;5,IF(BO27&gt;6,IF(BO30&gt;20,IF(BO26&gt;6,80.5,88),IF(BO11&gt;0,IF(BO10&gt;6,IF(BO26&gt;5,IF(BO29&gt;2,6,IF(BO18&gt;1,39.25,IF(BO26&gt;8,IF(BO11&gt;3,47,50),63))),IF(BO16&gt;1,IF(BO26&gt;0,IF(BO29&gt;3,56.5,56.142857),55.333333),49.1)),80),IF(BO18&gt;2,IF(BO26&gt;2,37.5,32),9))),IF(BO18&gt;2,IF(BO30&gt;1,IF(BO26&gt;0,55.4,46),IF(BO22&gt;5,12.833333,IF(BO21&gt;3,IF(BO26&gt;0,26,26.428571),IF(BO26&gt;3,32.222222,IF(BO18&gt;6,34.5,IF(BO26&gt;0,33.5,33.714286)))))),IF(BO18&gt;0,IF(BO28&gt;0,IF(BO16&gt;1,IF(BO26&gt;1,28.5,34.5),23.4),IF(BO27&gt;4,IF(BO30&gt;10,17.333333,39),IF(BO26&gt;1,IF(BO26&gt;6,19,14.166667),6))),2))),IF(BO27&gt;10,51,IF(BO26&gt;3,IF(BO26&gt;4,9.4,19.428571),IF(BO26&gt;0,IF(BO26&gt;2,4,IF(BO27&gt;1,IF(BO26&gt;1,10.6,9.714286),IF(BO11&gt;0,8.333333,6.6))),IF(BO10&gt;0,4.545455,0))))))</f>
        <v>0</v>
      </c>
      <c r="BP84" s="1">
        <f t="shared" si="46"/>
        <v>0</v>
      </c>
      <c r="BQ84" s="1">
        <f t="shared" si="46"/>
        <v>0</v>
      </c>
      <c r="BR84" s="1">
        <f t="shared" si="46"/>
        <v>0</v>
      </c>
      <c r="BS84" s="1">
        <f t="shared" si="46"/>
        <v>0</v>
      </c>
      <c r="BT84" s="1">
        <f t="shared" si="46"/>
        <v>0</v>
      </c>
      <c r="BU84" s="1">
        <f t="shared" si="46"/>
        <v>0</v>
      </c>
      <c r="BV84" s="1">
        <f t="shared" si="46"/>
        <v>0</v>
      </c>
      <c r="BW84" s="1">
        <f t="shared" si="46"/>
        <v>0</v>
      </c>
      <c r="BX84" s="1">
        <f t="shared" si="46"/>
        <v>0</v>
      </c>
      <c r="BY84" s="1">
        <f t="shared" si="46"/>
        <v>0</v>
      </c>
      <c r="BZ84" s="1">
        <f t="shared" si="46"/>
        <v>0</v>
      </c>
      <c r="CA84" s="1">
        <f t="shared" si="46"/>
        <v>0</v>
      </c>
      <c r="CB84" s="1">
        <f t="shared" si="46"/>
        <v>0</v>
      </c>
    </row>
    <row r="85" spans="1:80" x14ac:dyDescent="0.25">
      <c r="A85" s="1" t="s">
        <v>155</v>
      </c>
      <c r="B85" s="1">
        <f>IF(B10&gt;5,IF(B26&gt;20,89.25,IF(B16&gt;10,IF(B16&gt;15,75,IF(B26&gt;8,66,IF(B26&gt;0,56,59.166667))),IF(B21&gt;1,IF(B27&gt;3,IF(B29&gt;1,IF(B11&gt;30,88,IF(B10&gt;10,IF(B30&gt;1,IF(B26&gt;8,30,IF(B26&gt;0,IF(B26&gt;7,35.6,34.5),39)),46.666667),IF(B26&gt;3,IF(B29&gt;3,60.4,58.333333),55.714286))),IF(B11&gt;3,88,65.857143)),IF(B22&gt;3,IF(B26&gt;0,IF(B26&gt;1,16,16.875),8.142857),IF(B11&gt;1,IF(B26&gt;1,57.333333,100),IF(B26&gt;1,4.4,IF(B29&gt;5,26.5,34.5))))),IF(B28&gt;10,81.5,IF(B23&gt;2,IF(B11&gt;0,IF(B16&gt;8,10.8,IF(B18&gt;1,IF(B16&gt;1,IF(B16&gt;3,34.8,IF(B26&gt;0,25,30.571429)),54),IF(B26&gt;5,25,17))),50.6),IF(B29&gt;4,IF(B18&gt;2,55,IF(B16&gt;2,IF(B26&gt;5,13,13.25),IF(B26&gt;3,IF(B27&gt;3,23.333333,23.6),31.666667))),IF(B26&gt;4,6.666667,IF(B26&gt;2,25,14.625)))))))),IF(B27&gt;10,40.8,IF(B26&gt;0,IF(B27&gt;7,IF(B26&gt;3,IF(B26&gt;4,6.5,5.5),9.333333),IF(B29&gt;0,7.285714,IF(B18&gt;0,12.2,IF(B26&gt;1,16,14.5)))),IF(B10&gt;0,6.375,1.5))))</f>
        <v>1.5</v>
      </c>
      <c r="C85" s="1">
        <f t="shared" ref="C85:BN85" si="47">IF(C10&gt;5,IF(C26&gt;20,89.25,IF(C16&gt;10,IF(C16&gt;15,75,IF(C26&gt;8,66,IF(C26&gt;0,56,59.166667))),IF(C21&gt;1,IF(C27&gt;3,IF(C29&gt;1,IF(C11&gt;30,88,IF(C10&gt;10,IF(C30&gt;1,IF(C26&gt;8,30,IF(C26&gt;0,IF(C26&gt;7,35.6,34.5),39)),46.666667),IF(C26&gt;3,IF(C29&gt;3,60.4,58.333333),55.714286))),IF(C11&gt;3,88,65.857143)),IF(C22&gt;3,IF(C26&gt;0,IF(C26&gt;1,16,16.875),8.142857),IF(C11&gt;1,IF(C26&gt;1,57.333333,100),IF(C26&gt;1,4.4,IF(C29&gt;5,26.5,34.5))))),IF(C28&gt;10,81.5,IF(C23&gt;2,IF(C11&gt;0,IF(C16&gt;8,10.8,IF(C18&gt;1,IF(C16&gt;1,IF(C16&gt;3,34.8,IF(C26&gt;0,25,30.571429)),54),IF(C26&gt;5,25,17))),50.6),IF(C29&gt;4,IF(C18&gt;2,55,IF(C16&gt;2,IF(C26&gt;5,13,13.25),IF(C26&gt;3,IF(C27&gt;3,23.333333,23.6),31.666667))),IF(C26&gt;4,6.666667,IF(C26&gt;2,25,14.625)))))))),IF(C27&gt;10,40.8,IF(C26&gt;0,IF(C27&gt;7,IF(C26&gt;3,IF(C26&gt;4,6.5,5.5),9.333333),IF(C29&gt;0,7.285714,IF(C18&gt;0,12.2,IF(C26&gt;1,16,14.5)))),IF(C10&gt;0,6.375,1.5))))</f>
        <v>1.5</v>
      </c>
      <c r="D85" s="1">
        <f t="shared" si="47"/>
        <v>1.5</v>
      </c>
      <c r="E85" s="1">
        <f t="shared" si="47"/>
        <v>1.5</v>
      </c>
      <c r="F85" s="1">
        <f t="shared" si="47"/>
        <v>1.5</v>
      </c>
      <c r="G85" s="1">
        <f t="shared" si="47"/>
        <v>1.5</v>
      </c>
      <c r="H85" s="1">
        <f t="shared" si="47"/>
        <v>1.5</v>
      </c>
      <c r="I85" s="1">
        <f t="shared" si="47"/>
        <v>1.5</v>
      </c>
      <c r="J85" s="1">
        <f t="shared" si="47"/>
        <v>1.5</v>
      </c>
      <c r="K85" s="1">
        <f t="shared" si="47"/>
        <v>1.5</v>
      </c>
      <c r="L85" s="1">
        <f t="shared" si="47"/>
        <v>1.5</v>
      </c>
      <c r="M85" s="1">
        <f t="shared" si="47"/>
        <v>1.5</v>
      </c>
      <c r="N85" s="1">
        <f t="shared" si="47"/>
        <v>1.5</v>
      </c>
      <c r="O85" s="1">
        <f t="shared" si="47"/>
        <v>1.5</v>
      </c>
      <c r="P85" s="1">
        <f t="shared" si="47"/>
        <v>1.5</v>
      </c>
      <c r="Q85" s="1">
        <f t="shared" si="47"/>
        <v>1.5</v>
      </c>
      <c r="R85" s="1">
        <f t="shared" si="47"/>
        <v>1.5</v>
      </c>
      <c r="S85" s="1">
        <f t="shared" si="47"/>
        <v>1.5</v>
      </c>
      <c r="T85" s="1">
        <f t="shared" si="47"/>
        <v>1.5</v>
      </c>
      <c r="U85" s="1">
        <f t="shared" si="47"/>
        <v>1.5</v>
      </c>
      <c r="V85" s="1">
        <f t="shared" si="47"/>
        <v>1.5</v>
      </c>
      <c r="W85" s="1">
        <f t="shared" si="47"/>
        <v>1.5</v>
      </c>
      <c r="X85" s="1">
        <f t="shared" si="47"/>
        <v>1.5</v>
      </c>
      <c r="Y85" s="1">
        <f t="shared" si="47"/>
        <v>1.5</v>
      </c>
      <c r="Z85" s="1">
        <f t="shared" si="47"/>
        <v>1.5</v>
      </c>
      <c r="AA85" s="1">
        <f t="shared" si="47"/>
        <v>1.5</v>
      </c>
      <c r="AB85" s="1">
        <f t="shared" si="47"/>
        <v>1.5</v>
      </c>
      <c r="AC85" s="1">
        <f t="shared" si="47"/>
        <v>1.5</v>
      </c>
      <c r="AD85" s="1">
        <f t="shared" si="47"/>
        <v>1.5</v>
      </c>
      <c r="AE85" s="1">
        <f t="shared" si="47"/>
        <v>1.5</v>
      </c>
      <c r="AF85" s="1">
        <f t="shared" si="47"/>
        <v>1.5</v>
      </c>
      <c r="AG85" s="1">
        <f t="shared" si="47"/>
        <v>1.5</v>
      </c>
      <c r="AH85" s="1">
        <f t="shared" si="47"/>
        <v>1.5</v>
      </c>
      <c r="AI85" s="1">
        <f t="shared" si="47"/>
        <v>1.5</v>
      </c>
      <c r="AJ85" s="1">
        <f t="shared" si="47"/>
        <v>1.5</v>
      </c>
      <c r="AK85" s="1">
        <f t="shared" si="47"/>
        <v>1.5</v>
      </c>
      <c r="AL85" s="1">
        <f t="shared" si="47"/>
        <v>1.5</v>
      </c>
      <c r="AM85" s="1">
        <f t="shared" si="47"/>
        <v>1.5</v>
      </c>
      <c r="AN85" s="1">
        <f t="shared" si="47"/>
        <v>1.5</v>
      </c>
      <c r="AO85" s="1">
        <f t="shared" si="47"/>
        <v>1.5</v>
      </c>
      <c r="AP85" s="1">
        <f t="shared" si="47"/>
        <v>1.5</v>
      </c>
      <c r="AQ85" s="1">
        <f t="shared" si="47"/>
        <v>1.5</v>
      </c>
      <c r="AR85" s="1">
        <f t="shared" si="47"/>
        <v>1.5</v>
      </c>
      <c r="AS85" s="1">
        <f t="shared" si="47"/>
        <v>1.5</v>
      </c>
      <c r="AT85" s="1">
        <f t="shared" si="47"/>
        <v>1.5</v>
      </c>
      <c r="AU85" s="1">
        <f t="shared" si="47"/>
        <v>1.5</v>
      </c>
      <c r="AV85" s="1">
        <f t="shared" si="47"/>
        <v>1.5</v>
      </c>
      <c r="AW85" s="1">
        <f t="shared" si="47"/>
        <v>1.5</v>
      </c>
      <c r="AX85" s="1">
        <f t="shared" si="47"/>
        <v>1.5</v>
      </c>
      <c r="AY85" s="1">
        <f t="shared" si="47"/>
        <v>1.5</v>
      </c>
      <c r="AZ85" s="1">
        <f t="shared" si="47"/>
        <v>1.5</v>
      </c>
      <c r="BA85" s="1">
        <f t="shared" si="47"/>
        <v>1.5</v>
      </c>
      <c r="BB85" s="1">
        <f t="shared" si="47"/>
        <v>1.5</v>
      </c>
      <c r="BC85" s="1">
        <f t="shared" si="47"/>
        <v>1.5</v>
      </c>
      <c r="BD85" s="1">
        <f t="shared" si="47"/>
        <v>1.5</v>
      </c>
      <c r="BE85" s="1">
        <f t="shared" si="47"/>
        <v>1.5</v>
      </c>
      <c r="BF85" s="1">
        <f t="shared" si="47"/>
        <v>1.5</v>
      </c>
      <c r="BG85" s="1">
        <f t="shared" si="47"/>
        <v>1.5</v>
      </c>
      <c r="BH85" s="1">
        <f t="shared" si="47"/>
        <v>1.5</v>
      </c>
      <c r="BI85" s="1">
        <f t="shared" si="47"/>
        <v>1.5</v>
      </c>
      <c r="BJ85" s="1">
        <f t="shared" si="47"/>
        <v>1.5</v>
      </c>
      <c r="BK85" s="1">
        <f t="shared" si="47"/>
        <v>1.5</v>
      </c>
      <c r="BL85" s="1">
        <f t="shared" si="47"/>
        <v>1.5</v>
      </c>
      <c r="BM85" s="1">
        <f t="shared" si="47"/>
        <v>1.5</v>
      </c>
      <c r="BN85" s="1">
        <f t="shared" si="47"/>
        <v>1.5</v>
      </c>
      <c r="BO85" s="1">
        <f t="shared" ref="BO85:CB85" si="48">IF(BO10&gt;5,IF(BO26&gt;20,89.25,IF(BO16&gt;10,IF(BO16&gt;15,75,IF(BO26&gt;8,66,IF(BO26&gt;0,56,59.166667))),IF(BO21&gt;1,IF(BO27&gt;3,IF(BO29&gt;1,IF(BO11&gt;30,88,IF(BO10&gt;10,IF(BO30&gt;1,IF(BO26&gt;8,30,IF(BO26&gt;0,IF(BO26&gt;7,35.6,34.5),39)),46.666667),IF(BO26&gt;3,IF(BO29&gt;3,60.4,58.333333),55.714286))),IF(BO11&gt;3,88,65.857143)),IF(BO22&gt;3,IF(BO26&gt;0,IF(BO26&gt;1,16,16.875),8.142857),IF(BO11&gt;1,IF(BO26&gt;1,57.333333,100),IF(BO26&gt;1,4.4,IF(BO29&gt;5,26.5,34.5))))),IF(BO28&gt;10,81.5,IF(BO23&gt;2,IF(BO11&gt;0,IF(BO16&gt;8,10.8,IF(BO18&gt;1,IF(BO16&gt;1,IF(BO16&gt;3,34.8,IF(BO26&gt;0,25,30.571429)),54),IF(BO26&gt;5,25,17))),50.6),IF(BO29&gt;4,IF(BO18&gt;2,55,IF(BO16&gt;2,IF(BO26&gt;5,13,13.25),IF(BO26&gt;3,IF(BO27&gt;3,23.333333,23.6),31.666667))),IF(BO26&gt;4,6.666667,IF(BO26&gt;2,25,14.625)))))))),IF(BO27&gt;10,40.8,IF(BO26&gt;0,IF(BO27&gt;7,IF(BO26&gt;3,IF(BO26&gt;4,6.5,5.5),9.333333),IF(BO29&gt;0,7.285714,IF(BO18&gt;0,12.2,IF(BO26&gt;1,16,14.5)))),IF(BO10&gt;0,6.375,1.5))))</f>
        <v>1.5</v>
      </c>
      <c r="BP85" s="1">
        <f t="shared" si="48"/>
        <v>1.5</v>
      </c>
      <c r="BQ85" s="1">
        <f t="shared" si="48"/>
        <v>1.5</v>
      </c>
      <c r="BR85" s="1">
        <f t="shared" si="48"/>
        <v>1.5</v>
      </c>
      <c r="BS85" s="1">
        <f t="shared" si="48"/>
        <v>1.5</v>
      </c>
      <c r="BT85" s="1">
        <f t="shared" si="48"/>
        <v>1.5</v>
      </c>
      <c r="BU85" s="1">
        <f t="shared" si="48"/>
        <v>1.5</v>
      </c>
      <c r="BV85" s="1">
        <f t="shared" si="48"/>
        <v>1.5</v>
      </c>
      <c r="BW85" s="1">
        <f t="shared" si="48"/>
        <v>1.5</v>
      </c>
      <c r="BX85" s="1">
        <f t="shared" si="48"/>
        <v>1.5</v>
      </c>
      <c r="BY85" s="1">
        <f t="shared" si="48"/>
        <v>1.5</v>
      </c>
      <c r="BZ85" s="1">
        <f t="shared" si="48"/>
        <v>1.5</v>
      </c>
      <c r="CA85" s="1">
        <f t="shared" si="48"/>
        <v>1.5</v>
      </c>
      <c r="CB85" s="1">
        <f t="shared" si="48"/>
        <v>1.5</v>
      </c>
    </row>
    <row r="86" spans="1:80" x14ac:dyDescent="0.25">
      <c r="A86" s="1" t="s">
        <v>156</v>
      </c>
      <c r="B86" s="1">
        <f>IF(B10&gt;30,IF(B26&gt;7,IF(B26&gt;15,76.958333,100),IF(B22&gt;5,IF(B26&gt;0,41.2,50.5),IF(B27&gt;3,IF(B26&gt;0,56.333333,64.2),81.25))),IF(B10&gt;4,IF(B30&gt;0,IF(B18&gt;3,IF(B10&gt;15,55,57.571429),IF(B27&gt;10,6,IF(B16&gt;2,IF(B30&gt;10,39.75,IF(B16&gt;3,36.777778,IF(B26&gt;1,31.222222,30.8))),IF(B26&gt;3,IF(B30&gt;9,IF(B10&gt;10,37.625,IF(B28&gt;5,43,IF(B26&gt;5,48.6,53.5))),IF(B29&gt;5,50,61.666667)),36.888889)))),IF(B27&gt;10,IF(B26&gt;5,36.5,IF(B26&gt;2,42.25,47.2)),IF(B16&gt;1,IF(B16&gt;3,IF(B11&gt;2,IF(B18&gt;15,27.285714,IF(B26&gt;1,16.666667,IF(B26&gt;0,10,6.333333))),50),IF(B18&gt;1,IF(B18&gt;2,IF(B11&gt;10,34.375,IF(B26&gt;0,40,41.666667)),IF(B28&gt;0,29.333333,23)),100)),IF(B27&gt;4,IF(B27&gt;7,IF(B26&gt;3,6.5,16.666667),30.333333),IF(B26&gt;2,0.333333,9.5))))),IF(B26&gt;0,IF(B29&gt;0,IF(B26&gt;1,4.5,7),IF(B18&gt;0,11.142857,IF(B26&gt;1,21,19.4))),IF(B10&gt;0,0.5,0))))</f>
        <v>0</v>
      </c>
      <c r="C86" s="1">
        <f t="shared" ref="C86:BN86" si="49">IF(C10&gt;30,IF(C26&gt;7,IF(C26&gt;15,76.958333,100),IF(C22&gt;5,IF(C26&gt;0,41.2,50.5),IF(C27&gt;3,IF(C26&gt;0,56.333333,64.2),81.25))),IF(C10&gt;4,IF(C30&gt;0,IF(C18&gt;3,IF(C10&gt;15,55,57.571429),IF(C27&gt;10,6,IF(C16&gt;2,IF(C30&gt;10,39.75,IF(C16&gt;3,36.777778,IF(C26&gt;1,31.222222,30.8))),IF(C26&gt;3,IF(C30&gt;9,IF(C10&gt;10,37.625,IF(C28&gt;5,43,IF(C26&gt;5,48.6,53.5))),IF(C29&gt;5,50,61.666667)),36.888889)))),IF(C27&gt;10,IF(C26&gt;5,36.5,IF(C26&gt;2,42.25,47.2)),IF(C16&gt;1,IF(C16&gt;3,IF(C11&gt;2,IF(C18&gt;15,27.285714,IF(C26&gt;1,16.666667,IF(C26&gt;0,10,6.333333))),50),IF(C18&gt;1,IF(C18&gt;2,IF(C11&gt;10,34.375,IF(C26&gt;0,40,41.666667)),IF(C28&gt;0,29.333333,23)),100)),IF(C27&gt;4,IF(C27&gt;7,IF(C26&gt;3,6.5,16.666667),30.333333),IF(C26&gt;2,0.333333,9.5))))),IF(C26&gt;0,IF(C29&gt;0,IF(C26&gt;1,4.5,7),IF(C18&gt;0,11.142857,IF(C26&gt;1,21,19.4))),IF(C10&gt;0,0.5,0))))</f>
        <v>0</v>
      </c>
      <c r="D86" s="1">
        <f t="shared" si="49"/>
        <v>0</v>
      </c>
      <c r="E86" s="1">
        <f t="shared" si="49"/>
        <v>0</v>
      </c>
      <c r="F86" s="1">
        <f t="shared" si="49"/>
        <v>0</v>
      </c>
      <c r="G86" s="1">
        <f t="shared" si="49"/>
        <v>0</v>
      </c>
      <c r="H86" s="1">
        <f t="shared" si="49"/>
        <v>0</v>
      </c>
      <c r="I86" s="1">
        <f t="shared" si="49"/>
        <v>0</v>
      </c>
      <c r="J86" s="1">
        <f t="shared" si="49"/>
        <v>0</v>
      </c>
      <c r="K86" s="1">
        <f t="shared" si="49"/>
        <v>0</v>
      </c>
      <c r="L86" s="1">
        <f t="shared" si="49"/>
        <v>0</v>
      </c>
      <c r="M86" s="1">
        <f t="shared" si="49"/>
        <v>0</v>
      </c>
      <c r="N86" s="1">
        <f t="shared" si="49"/>
        <v>0</v>
      </c>
      <c r="O86" s="1">
        <f t="shared" si="49"/>
        <v>0</v>
      </c>
      <c r="P86" s="1">
        <f t="shared" si="49"/>
        <v>0</v>
      </c>
      <c r="Q86" s="1">
        <f t="shared" si="49"/>
        <v>0</v>
      </c>
      <c r="R86" s="1">
        <f t="shared" si="49"/>
        <v>0</v>
      </c>
      <c r="S86" s="1">
        <f t="shared" si="49"/>
        <v>0</v>
      </c>
      <c r="T86" s="1">
        <f t="shared" si="49"/>
        <v>0</v>
      </c>
      <c r="U86" s="1">
        <f t="shared" si="49"/>
        <v>0</v>
      </c>
      <c r="V86" s="1">
        <f t="shared" si="49"/>
        <v>0</v>
      </c>
      <c r="W86" s="1">
        <f t="shared" si="49"/>
        <v>0</v>
      </c>
      <c r="X86" s="1">
        <f t="shared" si="49"/>
        <v>0</v>
      </c>
      <c r="Y86" s="1">
        <f t="shared" si="49"/>
        <v>0</v>
      </c>
      <c r="Z86" s="1">
        <f t="shared" si="49"/>
        <v>0</v>
      </c>
      <c r="AA86" s="1">
        <f t="shared" si="49"/>
        <v>0</v>
      </c>
      <c r="AB86" s="1">
        <f t="shared" si="49"/>
        <v>0</v>
      </c>
      <c r="AC86" s="1">
        <f t="shared" si="49"/>
        <v>0</v>
      </c>
      <c r="AD86" s="1">
        <f t="shared" si="49"/>
        <v>0</v>
      </c>
      <c r="AE86" s="1">
        <f t="shared" si="49"/>
        <v>0</v>
      </c>
      <c r="AF86" s="1">
        <f t="shared" si="49"/>
        <v>0</v>
      </c>
      <c r="AG86" s="1">
        <f t="shared" si="49"/>
        <v>0</v>
      </c>
      <c r="AH86" s="1">
        <f t="shared" si="49"/>
        <v>0</v>
      </c>
      <c r="AI86" s="1">
        <f t="shared" si="49"/>
        <v>0</v>
      </c>
      <c r="AJ86" s="1">
        <f t="shared" si="49"/>
        <v>0</v>
      </c>
      <c r="AK86" s="1">
        <f t="shared" si="49"/>
        <v>0</v>
      </c>
      <c r="AL86" s="1">
        <f t="shared" si="49"/>
        <v>0</v>
      </c>
      <c r="AM86" s="1">
        <f t="shared" si="49"/>
        <v>0</v>
      </c>
      <c r="AN86" s="1">
        <f t="shared" si="49"/>
        <v>0</v>
      </c>
      <c r="AO86" s="1">
        <f t="shared" si="49"/>
        <v>0</v>
      </c>
      <c r="AP86" s="1">
        <f t="shared" si="49"/>
        <v>0</v>
      </c>
      <c r="AQ86" s="1">
        <f t="shared" si="49"/>
        <v>0</v>
      </c>
      <c r="AR86" s="1">
        <f t="shared" si="49"/>
        <v>0</v>
      </c>
      <c r="AS86" s="1">
        <f t="shared" si="49"/>
        <v>0</v>
      </c>
      <c r="AT86" s="1">
        <f t="shared" si="49"/>
        <v>0</v>
      </c>
      <c r="AU86" s="1">
        <f t="shared" si="49"/>
        <v>0</v>
      </c>
      <c r="AV86" s="1">
        <f t="shared" si="49"/>
        <v>0</v>
      </c>
      <c r="AW86" s="1">
        <f t="shared" si="49"/>
        <v>0</v>
      </c>
      <c r="AX86" s="1">
        <f t="shared" si="49"/>
        <v>0</v>
      </c>
      <c r="AY86" s="1">
        <f t="shared" si="49"/>
        <v>0</v>
      </c>
      <c r="AZ86" s="1">
        <f t="shared" si="49"/>
        <v>0</v>
      </c>
      <c r="BA86" s="1">
        <f t="shared" si="49"/>
        <v>0</v>
      </c>
      <c r="BB86" s="1">
        <f t="shared" si="49"/>
        <v>0</v>
      </c>
      <c r="BC86" s="1">
        <f t="shared" si="49"/>
        <v>0</v>
      </c>
      <c r="BD86" s="1">
        <f t="shared" si="49"/>
        <v>0</v>
      </c>
      <c r="BE86" s="1">
        <f t="shared" si="49"/>
        <v>0</v>
      </c>
      <c r="BF86" s="1">
        <f t="shared" si="49"/>
        <v>0</v>
      </c>
      <c r="BG86" s="1">
        <f t="shared" si="49"/>
        <v>0</v>
      </c>
      <c r="BH86" s="1">
        <f t="shared" si="49"/>
        <v>0</v>
      </c>
      <c r="BI86" s="1">
        <f t="shared" si="49"/>
        <v>0</v>
      </c>
      <c r="BJ86" s="1">
        <f t="shared" si="49"/>
        <v>0</v>
      </c>
      <c r="BK86" s="1">
        <f t="shared" si="49"/>
        <v>0</v>
      </c>
      <c r="BL86" s="1">
        <f t="shared" si="49"/>
        <v>0</v>
      </c>
      <c r="BM86" s="1">
        <f t="shared" si="49"/>
        <v>0</v>
      </c>
      <c r="BN86" s="1">
        <f t="shared" si="49"/>
        <v>0</v>
      </c>
      <c r="BO86" s="1">
        <f t="shared" ref="BO86:CB86" si="50">IF(BO10&gt;30,IF(BO26&gt;7,IF(BO26&gt;15,76.958333,100),IF(BO22&gt;5,IF(BO26&gt;0,41.2,50.5),IF(BO27&gt;3,IF(BO26&gt;0,56.333333,64.2),81.25))),IF(BO10&gt;4,IF(BO30&gt;0,IF(BO18&gt;3,IF(BO10&gt;15,55,57.571429),IF(BO27&gt;10,6,IF(BO16&gt;2,IF(BO30&gt;10,39.75,IF(BO16&gt;3,36.777778,IF(BO26&gt;1,31.222222,30.8))),IF(BO26&gt;3,IF(BO30&gt;9,IF(BO10&gt;10,37.625,IF(BO28&gt;5,43,IF(BO26&gt;5,48.6,53.5))),IF(BO29&gt;5,50,61.666667)),36.888889)))),IF(BO27&gt;10,IF(BO26&gt;5,36.5,IF(BO26&gt;2,42.25,47.2)),IF(BO16&gt;1,IF(BO16&gt;3,IF(BO11&gt;2,IF(BO18&gt;15,27.285714,IF(BO26&gt;1,16.666667,IF(BO26&gt;0,10,6.333333))),50),IF(BO18&gt;1,IF(BO18&gt;2,IF(BO11&gt;10,34.375,IF(BO26&gt;0,40,41.666667)),IF(BO28&gt;0,29.333333,23)),100)),IF(BO27&gt;4,IF(BO27&gt;7,IF(BO26&gt;3,6.5,16.666667),30.333333),IF(BO26&gt;2,0.333333,9.5))))),IF(BO26&gt;0,IF(BO29&gt;0,IF(BO26&gt;1,4.5,7),IF(BO18&gt;0,11.142857,IF(BO26&gt;1,21,19.4))),IF(BO10&gt;0,0.5,0))))</f>
        <v>0</v>
      </c>
      <c r="BP86" s="1">
        <f t="shared" si="50"/>
        <v>0</v>
      </c>
      <c r="BQ86" s="1">
        <f t="shared" si="50"/>
        <v>0</v>
      </c>
      <c r="BR86" s="1">
        <f t="shared" si="50"/>
        <v>0</v>
      </c>
      <c r="BS86" s="1">
        <f t="shared" si="50"/>
        <v>0</v>
      </c>
      <c r="BT86" s="1">
        <f t="shared" si="50"/>
        <v>0</v>
      </c>
      <c r="BU86" s="1">
        <f t="shared" si="50"/>
        <v>0</v>
      </c>
      <c r="BV86" s="1">
        <f t="shared" si="50"/>
        <v>0</v>
      </c>
      <c r="BW86" s="1">
        <f t="shared" si="50"/>
        <v>0</v>
      </c>
      <c r="BX86" s="1">
        <f t="shared" si="50"/>
        <v>0</v>
      </c>
      <c r="BY86" s="1">
        <f t="shared" si="50"/>
        <v>0</v>
      </c>
      <c r="BZ86" s="1">
        <f t="shared" si="50"/>
        <v>0</v>
      </c>
      <c r="CA86" s="1">
        <f t="shared" si="50"/>
        <v>0</v>
      </c>
      <c r="CB86" s="1">
        <f t="shared" si="50"/>
        <v>0</v>
      </c>
    </row>
    <row r="87" spans="1:80" x14ac:dyDescent="0.25">
      <c r="A87" s="1" t="s">
        <v>157</v>
      </c>
      <c r="B87" s="1">
        <f>IF(B10&gt;6,IF(B26&gt;9,IF(B29&gt;2,IF(B29&gt;25,99,IF(B26&gt;10,86.692308,IF(B16&gt;1,74.333333,79.333333))),IF(B16&gt;3,83.666667,IF(B26&gt;10,50,52.333333))),IF(B22&gt;2,IF(B18&gt;15,IF(B26&gt;0,81,64),IF(B30&gt;2,IF(B28&gt;0,IF(B11&gt;1,39.25,IF(B26&gt;0,41.166667,41.25)),IF(B11&gt;0,IF(B26&gt;0,50,52.285714),55)),IF(B27&gt;12,63,IF(B21&gt;1,IF(B10&gt;25,16.333333,IF(B21&gt;5,IF(B26&gt;0,34.428571,34.090909),IF(B16&gt;3,IF(B26&gt;1,26.666667,23.25),34.5))),IF(B27&gt;10,35.75,IF(B16&gt;10,23.428571,IF(B16&gt;2,IF(B26&gt;0,8.333333,6.25),IF(B27&gt;4,19,IF(B26&gt;4,11.5,13))))))))),IF(B21&gt;1,IF(B11&gt;4,37.75,IF(B28&gt;7,81,IF(B26&gt;3,50.5,IF(B26&gt;2,64.916667,68.2)))),IF(B10&gt;7,IF(B16&gt;2,20.666667,IF(B26&gt;0,33.5,36.5)),IF(B26&gt;2,59.5,48.857143))))),IF(B27&gt;10,IF(B26&gt;2,51.25,51.2),IF(B10&gt;0,IF(B27&gt;7,IF(B26&gt;4,9,IF(B26&gt;3,19,16.666667)),IF(B23&gt;1,IF(B26&gt;0,IF(B16&gt;0,12.666667,15.5),11.166667),IF(B10&gt;5,4.5,IF(B26&gt;1,8.333333,IF(B11&gt;0,9.666667,IF(B27&gt;1,9.333333,9.444444)))))),0)))</f>
        <v>0</v>
      </c>
      <c r="C87" s="1">
        <f t="shared" ref="C87:BN87" si="51">IF(C10&gt;6,IF(C26&gt;9,IF(C29&gt;2,IF(C29&gt;25,99,IF(C26&gt;10,86.692308,IF(C16&gt;1,74.333333,79.333333))),IF(C16&gt;3,83.666667,IF(C26&gt;10,50,52.333333))),IF(C22&gt;2,IF(C18&gt;15,IF(C26&gt;0,81,64),IF(C30&gt;2,IF(C28&gt;0,IF(C11&gt;1,39.25,IF(C26&gt;0,41.166667,41.25)),IF(C11&gt;0,IF(C26&gt;0,50,52.285714),55)),IF(C27&gt;12,63,IF(C21&gt;1,IF(C10&gt;25,16.333333,IF(C21&gt;5,IF(C26&gt;0,34.428571,34.090909),IF(C16&gt;3,IF(C26&gt;1,26.666667,23.25),34.5))),IF(C27&gt;10,35.75,IF(C16&gt;10,23.428571,IF(C16&gt;2,IF(C26&gt;0,8.333333,6.25),IF(C27&gt;4,19,IF(C26&gt;4,11.5,13))))))))),IF(C21&gt;1,IF(C11&gt;4,37.75,IF(C28&gt;7,81,IF(C26&gt;3,50.5,IF(C26&gt;2,64.916667,68.2)))),IF(C10&gt;7,IF(C16&gt;2,20.666667,IF(C26&gt;0,33.5,36.5)),IF(C26&gt;2,59.5,48.857143))))),IF(C27&gt;10,IF(C26&gt;2,51.25,51.2),IF(C10&gt;0,IF(C27&gt;7,IF(C26&gt;4,9,IF(C26&gt;3,19,16.666667)),IF(C23&gt;1,IF(C26&gt;0,IF(C16&gt;0,12.666667,15.5),11.166667),IF(C10&gt;5,4.5,IF(C26&gt;1,8.333333,IF(C11&gt;0,9.666667,IF(C27&gt;1,9.333333,9.444444)))))),0)))</f>
        <v>0</v>
      </c>
      <c r="D87" s="1">
        <f t="shared" si="51"/>
        <v>0</v>
      </c>
      <c r="E87" s="1">
        <f t="shared" si="51"/>
        <v>0</v>
      </c>
      <c r="F87" s="1">
        <f t="shared" si="51"/>
        <v>0</v>
      </c>
      <c r="G87" s="1">
        <f t="shared" si="51"/>
        <v>0</v>
      </c>
      <c r="H87" s="1">
        <f t="shared" si="51"/>
        <v>0</v>
      </c>
      <c r="I87" s="1">
        <f t="shared" si="51"/>
        <v>0</v>
      </c>
      <c r="J87" s="1">
        <f t="shared" si="51"/>
        <v>0</v>
      </c>
      <c r="K87" s="1">
        <f t="shared" si="51"/>
        <v>0</v>
      </c>
      <c r="L87" s="1">
        <f t="shared" si="51"/>
        <v>0</v>
      </c>
      <c r="M87" s="1">
        <f t="shared" si="51"/>
        <v>0</v>
      </c>
      <c r="N87" s="1">
        <f t="shared" si="51"/>
        <v>0</v>
      </c>
      <c r="O87" s="1">
        <f t="shared" si="51"/>
        <v>0</v>
      </c>
      <c r="P87" s="1">
        <f t="shared" si="51"/>
        <v>0</v>
      </c>
      <c r="Q87" s="1">
        <f t="shared" si="51"/>
        <v>0</v>
      </c>
      <c r="R87" s="1">
        <f t="shared" si="51"/>
        <v>0</v>
      </c>
      <c r="S87" s="1">
        <f t="shared" si="51"/>
        <v>0</v>
      </c>
      <c r="T87" s="1">
        <f t="shared" si="51"/>
        <v>0</v>
      </c>
      <c r="U87" s="1">
        <f t="shared" si="51"/>
        <v>0</v>
      </c>
      <c r="V87" s="1">
        <f t="shared" si="51"/>
        <v>0</v>
      </c>
      <c r="W87" s="1">
        <f t="shared" si="51"/>
        <v>0</v>
      </c>
      <c r="X87" s="1">
        <f t="shared" si="51"/>
        <v>0</v>
      </c>
      <c r="Y87" s="1">
        <f t="shared" si="51"/>
        <v>0</v>
      </c>
      <c r="Z87" s="1">
        <f t="shared" si="51"/>
        <v>0</v>
      </c>
      <c r="AA87" s="1">
        <f t="shared" si="51"/>
        <v>0</v>
      </c>
      <c r="AB87" s="1">
        <f t="shared" si="51"/>
        <v>0</v>
      </c>
      <c r="AC87" s="1">
        <f t="shared" si="51"/>
        <v>0</v>
      </c>
      <c r="AD87" s="1">
        <f t="shared" si="51"/>
        <v>0</v>
      </c>
      <c r="AE87" s="1">
        <f t="shared" si="51"/>
        <v>0</v>
      </c>
      <c r="AF87" s="1">
        <f t="shared" si="51"/>
        <v>0</v>
      </c>
      <c r="AG87" s="1">
        <f t="shared" si="51"/>
        <v>0</v>
      </c>
      <c r="AH87" s="1">
        <f t="shared" si="51"/>
        <v>0</v>
      </c>
      <c r="AI87" s="1">
        <f t="shared" si="51"/>
        <v>0</v>
      </c>
      <c r="AJ87" s="1">
        <f t="shared" si="51"/>
        <v>0</v>
      </c>
      <c r="AK87" s="1">
        <f t="shared" si="51"/>
        <v>0</v>
      </c>
      <c r="AL87" s="1">
        <f t="shared" si="51"/>
        <v>0</v>
      </c>
      <c r="AM87" s="1">
        <f t="shared" si="51"/>
        <v>0</v>
      </c>
      <c r="AN87" s="1">
        <f t="shared" si="51"/>
        <v>0</v>
      </c>
      <c r="AO87" s="1">
        <f t="shared" si="51"/>
        <v>0</v>
      </c>
      <c r="AP87" s="1">
        <f t="shared" si="51"/>
        <v>0</v>
      </c>
      <c r="AQ87" s="1">
        <f t="shared" si="51"/>
        <v>0</v>
      </c>
      <c r="AR87" s="1">
        <f t="shared" si="51"/>
        <v>0</v>
      </c>
      <c r="AS87" s="1">
        <f t="shared" si="51"/>
        <v>0</v>
      </c>
      <c r="AT87" s="1">
        <f t="shared" si="51"/>
        <v>0</v>
      </c>
      <c r="AU87" s="1">
        <f t="shared" si="51"/>
        <v>0</v>
      </c>
      <c r="AV87" s="1">
        <f t="shared" si="51"/>
        <v>0</v>
      </c>
      <c r="AW87" s="1">
        <f t="shared" si="51"/>
        <v>0</v>
      </c>
      <c r="AX87" s="1">
        <f t="shared" si="51"/>
        <v>0</v>
      </c>
      <c r="AY87" s="1">
        <f t="shared" si="51"/>
        <v>0</v>
      </c>
      <c r="AZ87" s="1">
        <f t="shared" si="51"/>
        <v>0</v>
      </c>
      <c r="BA87" s="1">
        <f t="shared" si="51"/>
        <v>0</v>
      </c>
      <c r="BB87" s="1">
        <f t="shared" si="51"/>
        <v>0</v>
      </c>
      <c r="BC87" s="1">
        <f t="shared" si="51"/>
        <v>0</v>
      </c>
      <c r="BD87" s="1">
        <f t="shared" si="51"/>
        <v>0</v>
      </c>
      <c r="BE87" s="1">
        <f t="shared" si="51"/>
        <v>0</v>
      </c>
      <c r="BF87" s="1">
        <f t="shared" si="51"/>
        <v>0</v>
      </c>
      <c r="BG87" s="1">
        <f t="shared" si="51"/>
        <v>0</v>
      </c>
      <c r="BH87" s="1">
        <f t="shared" si="51"/>
        <v>0</v>
      </c>
      <c r="BI87" s="1">
        <f t="shared" si="51"/>
        <v>0</v>
      </c>
      <c r="BJ87" s="1">
        <f t="shared" si="51"/>
        <v>0</v>
      </c>
      <c r="BK87" s="1">
        <f t="shared" si="51"/>
        <v>0</v>
      </c>
      <c r="BL87" s="1">
        <f t="shared" si="51"/>
        <v>0</v>
      </c>
      <c r="BM87" s="1">
        <f t="shared" si="51"/>
        <v>0</v>
      </c>
      <c r="BN87" s="1">
        <f t="shared" si="51"/>
        <v>0</v>
      </c>
      <c r="BO87" s="1">
        <f t="shared" ref="BO87:CB87" si="52">IF(BO10&gt;6,IF(BO26&gt;9,IF(BO29&gt;2,IF(BO29&gt;25,99,IF(BO26&gt;10,86.692308,IF(BO16&gt;1,74.333333,79.333333))),IF(BO16&gt;3,83.666667,IF(BO26&gt;10,50,52.333333))),IF(BO22&gt;2,IF(BO18&gt;15,IF(BO26&gt;0,81,64),IF(BO30&gt;2,IF(BO28&gt;0,IF(BO11&gt;1,39.25,IF(BO26&gt;0,41.166667,41.25)),IF(BO11&gt;0,IF(BO26&gt;0,50,52.285714),55)),IF(BO27&gt;12,63,IF(BO21&gt;1,IF(BO10&gt;25,16.333333,IF(BO21&gt;5,IF(BO26&gt;0,34.428571,34.090909),IF(BO16&gt;3,IF(BO26&gt;1,26.666667,23.25),34.5))),IF(BO27&gt;10,35.75,IF(BO16&gt;10,23.428571,IF(BO16&gt;2,IF(BO26&gt;0,8.333333,6.25),IF(BO27&gt;4,19,IF(BO26&gt;4,11.5,13))))))))),IF(BO21&gt;1,IF(BO11&gt;4,37.75,IF(BO28&gt;7,81,IF(BO26&gt;3,50.5,IF(BO26&gt;2,64.916667,68.2)))),IF(BO10&gt;7,IF(BO16&gt;2,20.666667,IF(BO26&gt;0,33.5,36.5)),IF(BO26&gt;2,59.5,48.857143))))),IF(BO27&gt;10,IF(BO26&gt;2,51.25,51.2),IF(BO10&gt;0,IF(BO27&gt;7,IF(BO26&gt;4,9,IF(BO26&gt;3,19,16.666667)),IF(BO23&gt;1,IF(BO26&gt;0,IF(BO16&gt;0,12.666667,15.5),11.166667),IF(BO10&gt;5,4.5,IF(BO26&gt;1,8.333333,IF(BO11&gt;0,9.666667,IF(BO27&gt;1,9.333333,9.444444)))))),0)))</f>
        <v>0</v>
      </c>
      <c r="BP87" s="1">
        <f t="shared" si="52"/>
        <v>0</v>
      </c>
      <c r="BQ87" s="1">
        <f t="shared" si="52"/>
        <v>0</v>
      </c>
      <c r="BR87" s="1">
        <f t="shared" si="52"/>
        <v>0</v>
      </c>
      <c r="BS87" s="1">
        <f t="shared" si="52"/>
        <v>0</v>
      </c>
      <c r="BT87" s="1">
        <f t="shared" si="52"/>
        <v>0</v>
      </c>
      <c r="BU87" s="1">
        <f t="shared" si="52"/>
        <v>0</v>
      </c>
      <c r="BV87" s="1">
        <f t="shared" si="52"/>
        <v>0</v>
      </c>
      <c r="BW87" s="1">
        <f t="shared" si="52"/>
        <v>0</v>
      </c>
      <c r="BX87" s="1">
        <f t="shared" si="52"/>
        <v>0</v>
      </c>
      <c r="BY87" s="1">
        <f t="shared" si="52"/>
        <v>0</v>
      </c>
      <c r="BZ87" s="1">
        <f t="shared" si="52"/>
        <v>0</v>
      </c>
      <c r="CA87" s="1">
        <f t="shared" si="52"/>
        <v>0</v>
      </c>
      <c r="CB87" s="1">
        <f t="shared" si="52"/>
        <v>0</v>
      </c>
    </row>
    <row r="88" spans="1:80" x14ac:dyDescent="0.25">
      <c r="A88" s="1" t="s">
        <v>158</v>
      </c>
      <c r="B88" s="1">
        <f>IF(B10&gt;9,IF(B26&gt;20,76.777778,IF(B10&gt;30,IF(B28&gt;5,IF(B21&gt;2,46.4,IF(B26&gt;2,72,78.5)),IF(B26&gt;5,IF(B16&gt;15,11,IF(B11&gt;4,IF(B16&gt;9,56,56.5),IF(B22&gt;1,IF(B26&gt;6,38,34.5),44))),IF(B18&gt;3,IF(B26&gt;0,55.4,52.5),75))),IF(B30&gt;1,IF(B29&gt;5,IF(B22&gt;3,7.333333,IF(B26&gt;0,IF(B18&gt;2,25,36.25),53.333333)),IF(B26&gt;8,IF(B26&gt;10,43,42.25),IF(B28&gt;5,IF(B26&gt;5,56,55.25),IF(B26&gt;5,49.5,IF(B26&gt;0,51.857143,51.6))))),IF(B23&gt;3,IF(B23&gt;6,IF(B16&gt;3,17.333333,16.25),IF(B26&gt;0,IF(B16&gt;1,IF(B26&gt;5,27.4,IF(B26&gt;1,28.857143,29.75)),19),38.333333)),IF(B27&gt;3,IF(B22&gt;2,47.8,IF(B11&gt;0,44,40.666667)),31.5))))),IF(B28&gt;1,IF(B16&gt;1,IF(B26&gt;1,41.4,44),33.166667),IF(B27&gt;7,IF(B27&gt;10,IF(B26&gt;2,31.333333,30.833333),IF(B10&gt;4,15.333333,23.4)),IF(B26&gt;3,IF(B11&gt;0,27.625,IF(B16&gt;0,11.5,15.857143)),IF(B10&gt;0,IF(B28&gt;0,IF(B26&gt;0,4.5,7.2),IF(B16&gt;2,15.333333,IF(B10&gt;4,7.2,IF(B16&gt;1,11,IF(B26&gt;1,10,9.818182))))),0)))))</f>
        <v>0</v>
      </c>
      <c r="C88" s="1">
        <f t="shared" ref="C88:BN88" si="53">IF(C10&gt;9,IF(C26&gt;20,76.777778,IF(C10&gt;30,IF(C28&gt;5,IF(C21&gt;2,46.4,IF(C26&gt;2,72,78.5)),IF(C26&gt;5,IF(C16&gt;15,11,IF(C11&gt;4,IF(C16&gt;9,56,56.5),IF(C22&gt;1,IF(C26&gt;6,38,34.5),44))),IF(C18&gt;3,IF(C26&gt;0,55.4,52.5),75))),IF(C30&gt;1,IF(C29&gt;5,IF(C22&gt;3,7.333333,IF(C26&gt;0,IF(C18&gt;2,25,36.25),53.333333)),IF(C26&gt;8,IF(C26&gt;10,43,42.25),IF(C28&gt;5,IF(C26&gt;5,56,55.25),IF(C26&gt;5,49.5,IF(C26&gt;0,51.857143,51.6))))),IF(C23&gt;3,IF(C23&gt;6,IF(C16&gt;3,17.333333,16.25),IF(C26&gt;0,IF(C16&gt;1,IF(C26&gt;5,27.4,IF(C26&gt;1,28.857143,29.75)),19),38.333333)),IF(C27&gt;3,IF(C22&gt;2,47.8,IF(C11&gt;0,44,40.666667)),31.5))))),IF(C28&gt;1,IF(C16&gt;1,IF(C26&gt;1,41.4,44),33.166667),IF(C27&gt;7,IF(C27&gt;10,IF(C26&gt;2,31.333333,30.833333),IF(C10&gt;4,15.333333,23.4)),IF(C26&gt;3,IF(C11&gt;0,27.625,IF(C16&gt;0,11.5,15.857143)),IF(C10&gt;0,IF(C28&gt;0,IF(C26&gt;0,4.5,7.2),IF(C16&gt;2,15.333333,IF(C10&gt;4,7.2,IF(C16&gt;1,11,IF(C26&gt;1,10,9.818182))))),0)))))</f>
        <v>0</v>
      </c>
      <c r="D88" s="1">
        <f t="shared" si="53"/>
        <v>0</v>
      </c>
      <c r="E88" s="1">
        <f t="shared" si="53"/>
        <v>0</v>
      </c>
      <c r="F88" s="1">
        <f t="shared" si="53"/>
        <v>0</v>
      </c>
      <c r="G88" s="1">
        <f t="shared" si="53"/>
        <v>0</v>
      </c>
      <c r="H88" s="1">
        <f t="shared" si="53"/>
        <v>0</v>
      </c>
      <c r="I88" s="1">
        <f t="shared" si="53"/>
        <v>0</v>
      </c>
      <c r="J88" s="1">
        <f t="shared" si="53"/>
        <v>0</v>
      </c>
      <c r="K88" s="1">
        <f t="shared" si="53"/>
        <v>0</v>
      </c>
      <c r="L88" s="1">
        <f t="shared" si="53"/>
        <v>0</v>
      </c>
      <c r="M88" s="1">
        <f t="shared" si="53"/>
        <v>0</v>
      </c>
      <c r="N88" s="1">
        <f t="shared" si="53"/>
        <v>0</v>
      </c>
      <c r="O88" s="1">
        <f t="shared" si="53"/>
        <v>0</v>
      </c>
      <c r="P88" s="1">
        <f t="shared" si="53"/>
        <v>0</v>
      </c>
      <c r="Q88" s="1">
        <f t="shared" si="53"/>
        <v>0</v>
      </c>
      <c r="R88" s="1">
        <f t="shared" si="53"/>
        <v>0</v>
      </c>
      <c r="S88" s="1">
        <f t="shared" si="53"/>
        <v>0</v>
      </c>
      <c r="T88" s="1">
        <f t="shared" si="53"/>
        <v>0</v>
      </c>
      <c r="U88" s="1">
        <f t="shared" si="53"/>
        <v>0</v>
      </c>
      <c r="V88" s="1">
        <f t="shared" si="53"/>
        <v>0</v>
      </c>
      <c r="W88" s="1">
        <f t="shared" si="53"/>
        <v>0</v>
      </c>
      <c r="X88" s="1">
        <f t="shared" si="53"/>
        <v>0</v>
      </c>
      <c r="Y88" s="1">
        <f t="shared" si="53"/>
        <v>0</v>
      </c>
      <c r="Z88" s="1">
        <f t="shared" si="53"/>
        <v>0</v>
      </c>
      <c r="AA88" s="1">
        <f t="shared" si="53"/>
        <v>0</v>
      </c>
      <c r="AB88" s="1">
        <f t="shared" si="53"/>
        <v>0</v>
      </c>
      <c r="AC88" s="1">
        <f t="shared" si="53"/>
        <v>0</v>
      </c>
      <c r="AD88" s="1">
        <f t="shared" si="53"/>
        <v>0</v>
      </c>
      <c r="AE88" s="1">
        <f t="shared" si="53"/>
        <v>0</v>
      </c>
      <c r="AF88" s="1">
        <f t="shared" si="53"/>
        <v>0</v>
      </c>
      <c r="AG88" s="1">
        <f t="shared" si="53"/>
        <v>0</v>
      </c>
      <c r="AH88" s="1">
        <f t="shared" si="53"/>
        <v>0</v>
      </c>
      <c r="AI88" s="1">
        <f t="shared" si="53"/>
        <v>0</v>
      </c>
      <c r="AJ88" s="1">
        <f t="shared" si="53"/>
        <v>0</v>
      </c>
      <c r="AK88" s="1">
        <f t="shared" si="53"/>
        <v>0</v>
      </c>
      <c r="AL88" s="1">
        <f t="shared" si="53"/>
        <v>0</v>
      </c>
      <c r="AM88" s="1">
        <f t="shared" si="53"/>
        <v>0</v>
      </c>
      <c r="AN88" s="1">
        <f t="shared" si="53"/>
        <v>0</v>
      </c>
      <c r="AO88" s="1">
        <f t="shared" si="53"/>
        <v>0</v>
      </c>
      <c r="AP88" s="1">
        <f t="shared" si="53"/>
        <v>0</v>
      </c>
      <c r="AQ88" s="1">
        <f t="shared" si="53"/>
        <v>0</v>
      </c>
      <c r="AR88" s="1">
        <f t="shared" si="53"/>
        <v>0</v>
      </c>
      <c r="AS88" s="1">
        <f t="shared" si="53"/>
        <v>0</v>
      </c>
      <c r="AT88" s="1">
        <f t="shared" si="53"/>
        <v>0</v>
      </c>
      <c r="AU88" s="1">
        <f t="shared" si="53"/>
        <v>0</v>
      </c>
      <c r="AV88" s="1">
        <f t="shared" si="53"/>
        <v>0</v>
      </c>
      <c r="AW88" s="1">
        <f t="shared" si="53"/>
        <v>0</v>
      </c>
      <c r="AX88" s="1">
        <f t="shared" si="53"/>
        <v>0</v>
      </c>
      <c r="AY88" s="1">
        <f t="shared" si="53"/>
        <v>0</v>
      </c>
      <c r="AZ88" s="1">
        <f t="shared" si="53"/>
        <v>0</v>
      </c>
      <c r="BA88" s="1">
        <f t="shared" si="53"/>
        <v>0</v>
      </c>
      <c r="BB88" s="1">
        <f t="shared" si="53"/>
        <v>0</v>
      </c>
      <c r="BC88" s="1">
        <f t="shared" si="53"/>
        <v>0</v>
      </c>
      <c r="BD88" s="1">
        <f t="shared" si="53"/>
        <v>0</v>
      </c>
      <c r="BE88" s="1">
        <f t="shared" si="53"/>
        <v>0</v>
      </c>
      <c r="BF88" s="1">
        <f t="shared" si="53"/>
        <v>0</v>
      </c>
      <c r="BG88" s="1">
        <f t="shared" si="53"/>
        <v>0</v>
      </c>
      <c r="BH88" s="1">
        <f t="shared" si="53"/>
        <v>0</v>
      </c>
      <c r="BI88" s="1">
        <f t="shared" si="53"/>
        <v>0</v>
      </c>
      <c r="BJ88" s="1">
        <f t="shared" si="53"/>
        <v>0</v>
      </c>
      <c r="BK88" s="1">
        <f t="shared" si="53"/>
        <v>0</v>
      </c>
      <c r="BL88" s="1">
        <f t="shared" si="53"/>
        <v>0</v>
      </c>
      <c r="BM88" s="1">
        <f t="shared" si="53"/>
        <v>0</v>
      </c>
      <c r="BN88" s="1">
        <f t="shared" si="53"/>
        <v>0</v>
      </c>
      <c r="BO88" s="1">
        <f t="shared" ref="BO88:CB88" si="54">IF(BO10&gt;9,IF(BO26&gt;20,76.777778,IF(BO10&gt;30,IF(BO28&gt;5,IF(BO21&gt;2,46.4,IF(BO26&gt;2,72,78.5)),IF(BO26&gt;5,IF(BO16&gt;15,11,IF(BO11&gt;4,IF(BO16&gt;9,56,56.5),IF(BO22&gt;1,IF(BO26&gt;6,38,34.5),44))),IF(BO18&gt;3,IF(BO26&gt;0,55.4,52.5),75))),IF(BO30&gt;1,IF(BO29&gt;5,IF(BO22&gt;3,7.333333,IF(BO26&gt;0,IF(BO18&gt;2,25,36.25),53.333333)),IF(BO26&gt;8,IF(BO26&gt;10,43,42.25),IF(BO28&gt;5,IF(BO26&gt;5,56,55.25),IF(BO26&gt;5,49.5,IF(BO26&gt;0,51.857143,51.6))))),IF(BO23&gt;3,IF(BO23&gt;6,IF(BO16&gt;3,17.333333,16.25),IF(BO26&gt;0,IF(BO16&gt;1,IF(BO26&gt;5,27.4,IF(BO26&gt;1,28.857143,29.75)),19),38.333333)),IF(BO27&gt;3,IF(BO22&gt;2,47.8,IF(BO11&gt;0,44,40.666667)),31.5))))),IF(BO28&gt;1,IF(BO16&gt;1,IF(BO26&gt;1,41.4,44),33.166667),IF(BO27&gt;7,IF(BO27&gt;10,IF(BO26&gt;2,31.333333,30.833333),IF(BO10&gt;4,15.333333,23.4)),IF(BO26&gt;3,IF(BO11&gt;0,27.625,IF(BO16&gt;0,11.5,15.857143)),IF(BO10&gt;0,IF(BO28&gt;0,IF(BO26&gt;0,4.5,7.2),IF(BO16&gt;2,15.333333,IF(BO10&gt;4,7.2,IF(BO16&gt;1,11,IF(BO26&gt;1,10,9.818182))))),0)))))</f>
        <v>0</v>
      </c>
      <c r="BP88" s="1">
        <f t="shared" si="54"/>
        <v>0</v>
      </c>
      <c r="BQ88" s="1">
        <f t="shared" si="54"/>
        <v>0</v>
      </c>
      <c r="BR88" s="1">
        <f t="shared" si="54"/>
        <v>0</v>
      </c>
      <c r="BS88" s="1">
        <f t="shared" si="54"/>
        <v>0</v>
      </c>
      <c r="BT88" s="1">
        <f t="shared" si="54"/>
        <v>0</v>
      </c>
      <c r="BU88" s="1">
        <f t="shared" si="54"/>
        <v>0</v>
      </c>
      <c r="BV88" s="1">
        <f t="shared" si="54"/>
        <v>0</v>
      </c>
      <c r="BW88" s="1">
        <f t="shared" si="54"/>
        <v>0</v>
      </c>
      <c r="BX88" s="1">
        <f t="shared" si="54"/>
        <v>0</v>
      </c>
      <c r="BY88" s="1">
        <f t="shared" si="54"/>
        <v>0</v>
      </c>
      <c r="BZ88" s="1">
        <f t="shared" si="54"/>
        <v>0</v>
      </c>
      <c r="CA88" s="1">
        <f t="shared" si="54"/>
        <v>0</v>
      </c>
      <c r="CB88" s="1">
        <f t="shared" si="54"/>
        <v>0</v>
      </c>
    </row>
    <row r="89" spans="1:80" x14ac:dyDescent="0.25">
      <c r="A89" s="1" t="s">
        <v>159</v>
      </c>
      <c r="B89" s="1">
        <f>IF(B10&gt;9,IF(B26&gt;10,86.941176,IF(B29&gt;5,IF(B18&gt;2,IF(B11&gt;3,44,IF(B11&gt;0,IF(B27&gt;3,IF(B26&gt;0,69.25,70.333333),IF(B26&gt;0,74,72.5)),85.666667)),IF(B26&gt;8,IF(B16&gt;1,33,15.5),IF(B26&gt;5,55.571429,52.857143))),IF(B22&gt;9,6.666667,IF(B18&gt;2,IF(B23&gt;7,IF(B26&gt;6,69,IF(B26&gt;0,62.5,60)),IF(B10&gt;15,IF(B30&gt;0,25.4,IF(B18&gt;10,IF(B26&gt;1,34.5,25),IF(B26&gt;0,IF(B26&gt;8,50,47.5),42.285714))),IF(B26&gt;0,54.25,55))),IF(B27&gt;15,75,IF(B21&gt;1,IF(B10&gt;15,IF(B26&gt;0,32.666667,39),IF(B11&gt;1,44,47)),IF(B26&gt;6,IF(B11&gt;0,58,11),IF(B16&gt;1,IF(B16&gt;2,13,11.5),16)))))))),IF(B27&gt;10,IF(B26&gt;2,85,66),IF(B18&gt;1,IF(B29&gt;10,56.5,IF(B10&gt;6,IF(B30&gt;1,21.666667,IF(B26&gt;2,30.727273,IF(B26&gt;1,34.666667,33))),12)),IF(B10&gt;3,IF(B26&gt;1,IF(B26&gt;4,IF(B27&gt;7,12.8,IF(B11&gt;0,16,IF(B16&gt;0,17,17.5))),IF(B27&gt;8,16.571429,IF(B23&gt;1,IF(B26&gt;2,6.142857,8),IF(B26&gt;3,3,5)))),20.666667),IF(B10&gt;0,IF(B29&gt;0,IF(B26&gt;0,3,5),7),0)))))</f>
        <v>0</v>
      </c>
      <c r="C89" s="1">
        <f t="shared" ref="C89:BN89" si="55">IF(C10&gt;9,IF(C26&gt;10,86.941176,IF(C29&gt;5,IF(C18&gt;2,IF(C11&gt;3,44,IF(C11&gt;0,IF(C27&gt;3,IF(C26&gt;0,69.25,70.333333),IF(C26&gt;0,74,72.5)),85.666667)),IF(C26&gt;8,IF(C16&gt;1,33,15.5),IF(C26&gt;5,55.571429,52.857143))),IF(C22&gt;9,6.666667,IF(C18&gt;2,IF(C23&gt;7,IF(C26&gt;6,69,IF(C26&gt;0,62.5,60)),IF(C10&gt;15,IF(C30&gt;0,25.4,IF(C18&gt;10,IF(C26&gt;1,34.5,25),IF(C26&gt;0,IF(C26&gt;8,50,47.5),42.285714))),IF(C26&gt;0,54.25,55))),IF(C27&gt;15,75,IF(C21&gt;1,IF(C10&gt;15,IF(C26&gt;0,32.666667,39),IF(C11&gt;1,44,47)),IF(C26&gt;6,IF(C11&gt;0,58,11),IF(C16&gt;1,IF(C16&gt;2,13,11.5),16)))))))),IF(C27&gt;10,IF(C26&gt;2,85,66),IF(C18&gt;1,IF(C29&gt;10,56.5,IF(C10&gt;6,IF(C30&gt;1,21.666667,IF(C26&gt;2,30.727273,IF(C26&gt;1,34.666667,33))),12)),IF(C10&gt;3,IF(C26&gt;1,IF(C26&gt;4,IF(C27&gt;7,12.8,IF(C11&gt;0,16,IF(C16&gt;0,17,17.5))),IF(C27&gt;8,16.571429,IF(C23&gt;1,IF(C26&gt;2,6.142857,8),IF(C26&gt;3,3,5)))),20.666667),IF(C10&gt;0,IF(C29&gt;0,IF(C26&gt;0,3,5),7),0)))))</f>
        <v>0</v>
      </c>
      <c r="D89" s="1">
        <f t="shared" si="55"/>
        <v>0</v>
      </c>
      <c r="E89" s="1">
        <f t="shared" si="55"/>
        <v>0</v>
      </c>
      <c r="F89" s="1">
        <f t="shared" si="55"/>
        <v>0</v>
      </c>
      <c r="G89" s="1">
        <f t="shared" si="55"/>
        <v>0</v>
      </c>
      <c r="H89" s="1">
        <f t="shared" si="55"/>
        <v>0</v>
      </c>
      <c r="I89" s="1">
        <f t="shared" si="55"/>
        <v>0</v>
      </c>
      <c r="J89" s="1">
        <f t="shared" si="55"/>
        <v>0</v>
      </c>
      <c r="K89" s="1">
        <f t="shared" si="55"/>
        <v>0</v>
      </c>
      <c r="L89" s="1">
        <f t="shared" si="55"/>
        <v>0</v>
      </c>
      <c r="M89" s="1">
        <f t="shared" si="55"/>
        <v>0</v>
      </c>
      <c r="N89" s="1">
        <f t="shared" si="55"/>
        <v>0</v>
      </c>
      <c r="O89" s="1">
        <f t="shared" si="55"/>
        <v>0</v>
      </c>
      <c r="P89" s="1">
        <f t="shared" si="55"/>
        <v>0</v>
      </c>
      <c r="Q89" s="1">
        <f t="shared" si="55"/>
        <v>0</v>
      </c>
      <c r="R89" s="1">
        <f t="shared" si="55"/>
        <v>0</v>
      </c>
      <c r="S89" s="1">
        <f t="shared" si="55"/>
        <v>0</v>
      </c>
      <c r="T89" s="1">
        <f t="shared" si="55"/>
        <v>0</v>
      </c>
      <c r="U89" s="1">
        <f t="shared" si="55"/>
        <v>0</v>
      </c>
      <c r="V89" s="1">
        <f t="shared" si="55"/>
        <v>0</v>
      </c>
      <c r="W89" s="1">
        <f t="shared" si="55"/>
        <v>0</v>
      </c>
      <c r="X89" s="1">
        <f t="shared" si="55"/>
        <v>0</v>
      </c>
      <c r="Y89" s="1">
        <f t="shared" si="55"/>
        <v>0</v>
      </c>
      <c r="Z89" s="1">
        <f t="shared" si="55"/>
        <v>0</v>
      </c>
      <c r="AA89" s="1">
        <f t="shared" si="55"/>
        <v>0</v>
      </c>
      <c r="AB89" s="1">
        <f t="shared" si="55"/>
        <v>0</v>
      </c>
      <c r="AC89" s="1">
        <f t="shared" si="55"/>
        <v>0</v>
      </c>
      <c r="AD89" s="1">
        <f t="shared" si="55"/>
        <v>0</v>
      </c>
      <c r="AE89" s="1">
        <f t="shared" si="55"/>
        <v>0</v>
      </c>
      <c r="AF89" s="1">
        <f t="shared" si="55"/>
        <v>0</v>
      </c>
      <c r="AG89" s="1">
        <f t="shared" si="55"/>
        <v>0</v>
      </c>
      <c r="AH89" s="1">
        <f t="shared" si="55"/>
        <v>0</v>
      </c>
      <c r="AI89" s="1">
        <f t="shared" si="55"/>
        <v>0</v>
      </c>
      <c r="AJ89" s="1">
        <f t="shared" si="55"/>
        <v>0</v>
      </c>
      <c r="AK89" s="1">
        <f t="shared" si="55"/>
        <v>0</v>
      </c>
      <c r="AL89" s="1">
        <f t="shared" si="55"/>
        <v>0</v>
      </c>
      <c r="AM89" s="1">
        <f t="shared" si="55"/>
        <v>0</v>
      </c>
      <c r="AN89" s="1">
        <f t="shared" si="55"/>
        <v>0</v>
      </c>
      <c r="AO89" s="1">
        <f t="shared" si="55"/>
        <v>0</v>
      </c>
      <c r="AP89" s="1">
        <f t="shared" si="55"/>
        <v>0</v>
      </c>
      <c r="AQ89" s="1">
        <f t="shared" si="55"/>
        <v>0</v>
      </c>
      <c r="AR89" s="1">
        <f t="shared" si="55"/>
        <v>0</v>
      </c>
      <c r="AS89" s="1">
        <f t="shared" si="55"/>
        <v>0</v>
      </c>
      <c r="AT89" s="1">
        <f t="shared" si="55"/>
        <v>0</v>
      </c>
      <c r="AU89" s="1">
        <f t="shared" si="55"/>
        <v>0</v>
      </c>
      <c r="AV89" s="1">
        <f t="shared" si="55"/>
        <v>0</v>
      </c>
      <c r="AW89" s="1">
        <f t="shared" si="55"/>
        <v>0</v>
      </c>
      <c r="AX89" s="1">
        <f t="shared" si="55"/>
        <v>0</v>
      </c>
      <c r="AY89" s="1">
        <f t="shared" si="55"/>
        <v>0</v>
      </c>
      <c r="AZ89" s="1">
        <f t="shared" si="55"/>
        <v>0</v>
      </c>
      <c r="BA89" s="1">
        <f t="shared" si="55"/>
        <v>0</v>
      </c>
      <c r="BB89" s="1">
        <f t="shared" si="55"/>
        <v>0</v>
      </c>
      <c r="BC89" s="1">
        <f t="shared" si="55"/>
        <v>0</v>
      </c>
      <c r="BD89" s="1">
        <f t="shared" si="55"/>
        <v>0</v>
      </c>
      <c r="BE89" s="1">
        <f t="shared" si="55"/>
        <v>0</v>
      </c>
      <c r="BF89" s="1">
        <f t="shared" si="55"/>
        <v>0</v>
      </c>
      <c r="BG89" s="1">
        <f t="shared" si="55"/>
        <v>0</v>
      </c>
      <c r="BH89" s="1">
        <f t="shared" si="55"/>
        <v>0</v>
      </c>
      <c r="BI89" s="1">
        <f t="shared" si="55"/>
        <v>0</v>
      </c>
      <c r="BJ89" s="1">
        <f t="shared" si="55"/>
        <v>0</v>
      </c>
      <c r="BK89" s="1">
        <f t="shared" si="55"/>
        <v>0</v>
      </c>
      <c r="BL89" s="1">
        <f t="shared" si="55"/>
        <v>0</v>
      </c>
      <c r="BM89" s="1">
        <f t="shared" si="55"/>
        <v>0</v>
      </c>
      <c r="BN89" s="1">
        <f t="shared" si="55"/>
        <v>0</v>
      </c>
      <c r="BO89" s="1">
        <f t="shared" ref="BO89:CB89" si="56">IF(BO10&gt;9,IF(BO26&gt;10,86.941176,IF(BO29&gt;5,IF(BO18&gt;2,IF(BO11&gt;3,44,IF(BO11&gt;0,IF(BO27&gt;3,IF(BO26&gt;0,69.25,70.333333),IF(BO26&gt;0,74,72.5)),85.666667)),IF(BO26&gt;8,IF(BO16&gt;1,33,15.5),IF(BO26&gt;5,55.571429,52.857143))),IF(BO22&gt;9,6.666667,IF(BO18&gt;2,IF(BO23&gt;7,IF(BO26&gt;6,69,IF(BO26&gt;0,62.5,60)),IF(BO10&gt;15,IF(BO30&gt;0,25.4,IF(BO18&gt;10,IF(BO26&gt;1,34.5,25),IF(BO26&gt;0,IF(BO26&gt;8,50,47.5),42.285714))),IF(BO26&gt;0,54.25,55))),IF(BO27&gt;15,75,IF(BO21&gt;1,IF(BO10&gt;15,IF(BO26&gt;0,32.666667,39),IF(BO11&gt;1,44,47)),IF(BO26&gt;6,IF(BO11&gt;0,58,11),IF(BO16&gt;1,IF(BO16&gt;2,13,11.5),16)))))))),IF(BO27&gt;10,IF(BO26&gt;2,85,66),IF(BO18&gt;1,IF(BO29&gt;10,56.5,IF(BO10&gt;6,IF(BO30&gt;1,21.666667,IF(BO26&gt;2,30.727273,IF(BO26&gt;1,34.666667,33))),12)),IF(BO10&gt;3,IF(BO26&gt;1,IF(BO26&gt;4,IF(BO27&gt;7,12.8,IF(BO11&gt;0,16,IF(BO16&gt;0,17,17.5))),IF(BO27&gt;8,16.571429,IF(BO23&gt;1,IF(BO26&gt;2,6.142857,8),IF(BO26&gt;3,3,5)))),20.666667),IF(BO10&gt;0,IF(BO29&gt;0,IF(BO26&gt;0,3,5),7),0)))))</f>
        <v>0</v>
      </c>
      <c r="BP89" s="1">
        <f t="shared" si="56"/>
        <v>0</v>
      </c>
      <c r="BQ89" s="1">
        <f t="shared" si="56"/>
        <v>0</v>
      </c>
      <c r="BR89" s="1">
        <f t="shared" si="56"/>
        <v>0</v>
      </c>
      <c r="BS89" s="1">
        <f t="shared" si="56"/>
        <v>0</v>
      </c>
      <c r="BT89" s="1">
        <f t="shared" si="56"/>
        <v>0</v>
      </c>
      <c r="BU89" s="1">
        <f t="shared" si="56"/>
        <v>0</v>
      </c>
      <c r="BV89" s="1">
        <f t="shared" si="56"/>
        <v>0</v>
      </c>
      <c r="BW89" s="1">
        <f t="shared" si="56"/>
        <v>0</v>
      </c>
      <c r="BX89" s="1">
        <f t="shared" si="56"/>
        <v>0</v>
      </c>
      <c r="BY89" s="1">
        <f t="shared" si="56"/>
        <v>0</v>
      </c>
      <c r="BZ89" s="1">
        <f t="shared" si="56"/>
        <v>0</v>
      </c>
      <c r="CA89" s="1">
        <f t="shared" si="56"/>
        <v>0</v>
      </c>
      <c r="CB89" s="1">
        <f t="shared" si="56"/>
        <v>0</v>
      </c>
    </row>
    <row r="90" spans="1:80" x14ac:dyDescent="0.25">
      <c r="A90" s="1" t="s">
        <v>160</v>
      </c>
      <c r="B90" s="1">
        <f>IF(B30&gt;2,IF(B26&gt;20,80,IF(B10&gt;9,IF(B16&gt;8,IF(B26&gt;0,40.222222,46),IF(B29&gt;45,25,IF(B30&gt;25,40,IF(B29&gt;6,IF(B16&gt;2,56.5,IF(B26&gt;8,67.666667,65.5)),IF(B29&gt;3,IF(B26&gt;5,47,IF(B26&gt;0,55.2,52.857143)),IF(B26&gt;10,50,IF(B10&gt;10,IF(B26&gt;0,62.6,61.166667),56.4))))))),IF(B11&gt;0,39,20.714286))),IF(B10&gt;50,92,IF(B10&gt;4,IF(B21&gt;2,IF(B22&gt;1,IF(B18&gt;4,IF(B26&gt;0,IF(B26&gt;1,34.666667,36.5),43.166667),IF(B29&gt;4,IF(B11&gt;1,19,23.166667),34.333333)),IF(B11&gt;1,50.5,47)),IF(B27&gt;7,IF(B27&gt;9,IF(B21&gt;1,IF(B26&gt;8,44,50.5),IF(B27&gt;10,IF(B26&gt;5,18.5,37.375),IF(B16&gt;0,IF(B26&gt;3,21,16.857143),10))),52.2),IF(B29&gt;10,42,IF(B10&gt;8,IF(B10&gt;25,18.5,IF(B26&gt;5,12,IF(B26&gt;0,5.2,0))),IF(B10&gt;7,33.333333,IF(B26&gt;1,IF(B26&gt;4,20.25,IF(B26&gt;3,13.833333,11.5)),23.75)))))),IF(B26&gt;0,IF(B29&gt;0,9,IF(B11&gt;0,12.5,IF(B26&gt;1,13.714286,14.363636))),IF(B10&gt;0,3.2,0)))))</f>
        <v>0</v>
      </c>
      <c r="C90" s="1">
        <f t="shared" ref="C90:BN90" si="57">IF(C30&gt;2,IF(C26&gt;20,80,IF(C10&gt;9,IF(C16&gt;8,IF(C26&gt;0,40.222222,46),IF(C29&gt;45,25,IF(C30&gt;25,40,IF(C29&gt;6,IF(C16&gt;2,56.5,IF(C26&gt;8,67.666667,65.5)),IF(C29&gt;3,IF(C26&gt;5,47,IF(C26&gt;0,55.2,52.857143)),IF(C26&gt;10,50,IF(C10&gt;10,IF(C26&gt;0,62.6,61.166667),56.4))))))),IF(C11&gt;0,39,20.714286))),IF(C10&gt;50,92,IF(C10&gt;4,IF(C21&gt;2,IF(C22&gt;1,IF(C18&gt;4,IF(C26&gt;0,IF(C26&gt;1,34.666667,36.5),43.166667),IF(C29&gt;4,IF(C11&gt;1,19,23.166667),34.333333)),IF(C11&gt;1,50.5,47)),IF(C27&gt;7,IF(C27&gt;9,IF(C21&gt;1,IF(C26&gt;8,44,50.5),IF(C27&gt;10,IF(C26&gt;5,18.5,37.375),IF(C16&gt;0,IF(C26&gt;3,21,16.857143),10))),52.2),IF(C29&gt;10,42,IF(C10&gt;8,IF(C10&gt;25,18.5,IF(C26&gt;5,12,IF(C26&gt;0,5.2,0))),IF(C10&gt;7,33.333333,IF(C26&gt;1,IF(C26&gt;4,20.25,IF(C26&gt;3,13.833333,11.5)),23.75)))))),IF(C26&gt;0,IF(C29&gt;0,9,IF(C11&gt;0,12.5,IF(C26&gt;1,13.714286,14.363636))),IF(C10&gt;0,3.2,0)))))</f>
        <v>0</v>
      </c>
      <c r="D90" s="1">
        <f t="shared" si="57"/>
        <v>0</v>
      </c>
      <c r="E90" s="1">
        <f t="shared" si="57"/>
        <v>0</v>
      </c>
      <c r="F90" s="1">
        <f t="shared" si="57"/>
        <v>0</v>
      </c>
      <c r="G90" s="1">
        <f t="shared" si="57"/>
        <v>0</v>
      </c>
      <c r="H90" s="1">
        <f t="shared" si="57"/>
        <v>0</v>
      </c>
      <c r="I90" s="1">
        <f t="shared" si="57"/>
        <v>0</v>
      </c>
      <c r="J90" s="1">
        <f t="shared" si="57"/>
        <v>0</v>
      </c>
      <c r="K90" s="1">
        <f t="shared" si="57"/>
        <v>0</v>
      </c>
      <c r="L90" s="1">
        <f t="shared" si="57"/>
        <v>0</v>
      </c>
      <c r="M90" s="1">
        <f t="shared" si="57"/>
        <v>0</v>
      </c>
      <c r="N90" s="1">
        <f t="shared" si="57"/>
        <v>0</v>
      </c>
      <c r="O90" s="1">
        <f t="shared" si="57"/>
        <v>0</v>
      </c>
      <c r="P90" s="1">
        <f t="shared" si="57"/>
        <v>0</v>
      </c>
      <c r="Q90" s="1">
        <f t="shared" si="57"/>
        <v>0</v>
      </c>
      <c r="R90" s="1">
        <f t="shared" si="57"/>
        <v>0</v>
      </c>
      <c r="S90" s="1">
        <f t="shared" si="57"/>
        <v>0</v>
      </c>
      <c r="T90" s="1">
        <f t="shared" si="57"/>
        <v>0</v>
      </c>
      <c r="U90" s="1">
        <f t="shared" si="57"/>
        <v>0</v>
      </c>
      <c r="V90" s="1">
        <f t="shared" si="57"/>
        <v>0</v>
      </c>
      <c r="W90" s="1">
        <f t="shared" si="57"/>
        <v>0</v>
      </c>
      <c r="X90" s="1">
        <f t="shared" si="57"/>
        <v>0</v>
      </c>
      <c r="Y90" s="1">
        <f t="shared" si="57"/>
        <v>0</v>
      </c>
      <c r="Z90" s="1">
        <f t="shared" si="57"/>
        <v>0</v>
      </c>
      <c r="AA90" s="1">
        <f t="shared" si="57"/>
        <v>0</v>
      </c>
      <c r="AB90" s="1">
        <f t="shared" si="57"/>
        <v>0</v>
      </c>
      <c r="AC90" s="1">
        <f t="shared" si="57"/>
        <v>0</v>
      </c>
      <c r="AD90" s="1">
        <f t="shared" si="57"/>
        <v>0</v>
      </c>
      <c r="AE90" s="1">
        <f t="shared" si="57"/>
        <v>0</v>
      </c>
      <c r="AF90" s="1">
        <f t="shared" si="57"/>
        <v>0</v>
      </c>
      <c r="AG90" s="1">
        <f t="shared" si="57"/>
        <v>0</v>
      </c>
      <c r="AH90" s="1">
        <f t="shared" si="57"/>
        <v>0</v>
      </c>
      <c r="AI90" s="1">
        <f t="shared" si="57"/>
        <v>0</v>
      </c>
      <c r="AJ90" s="1">
        <f t="shared" si="57"/>
        <v>0</v>
      </c>
      <c r="AK90" s="1">
        <f t="shared" si="57"/>
        <v>0</v>
      </c>
      <c r="AL90" s="1">
        <f t="shared" si="57"/>
        <v>0</v>
      </c>
      <c r="AM90" s="1">
        <f t="shared" si="57"/>
        <v>0</v>
      </c>
      <c r="AN90" s="1">
        <f t="shared" si="57"/>
        <v>0</v>
      </c>
      <c r="AO90" s="1">
        <f t="shared" si="57"/>
        <v>0</v>
      </c>
      <c r="AP90" s="1">
        <f t="shared" si="57"/>
        <v>0</v>
      </c>
      <c r="AQ90" s="1">
        <f t="shared" si="57"/>
        <v>0</v>
      </c>
      <c r="AR90" s="1">
        <f t="shared" si="57"/>
        <v>0</v>
      </c>
      <c r="AS90" s="1">
        <f t="shared" si="57"/>
        <v>0</v>
      </c>
      <c r="AT90" s="1">
        <f t="shared" si="57"/>
        <v>0</v>
      </c>
      <c r="AU90" s="1">
        <f t="shared" si="57"/>
        <v>0</v>
      </c>
      <c r="AV90" s="1">
        <f t="shared" si="57"/>
        <v>0</v>
      </c>
      <c r="AW90" s="1">
        <f t="shared" si="57"/>
        <v>0</v>
      </c>
      <c r="AX90" s="1">
        <f t="shared" si="57"/>
        <v>0</v>
      </c>
      <c r="AY90" s="1">
        <f t="shared" si="57"/>
        <v>0</v>
      </c>
      <c r="AZ90" s="1">
        <f t="shared" si="57"/>
        <v>0</v>
      </c>
      <c r="BA90" s="1">
        <f t="shared" si="57"/>
        <v>0</v>
      </c>
      <c r="BB90" s="1">
        <f t="shared" si="57"/>
        <v>0</v>
      </c>
      <c r="BC90" s="1">
        <f t="shared" si="57"/>
        <v>0</v>
      </c>
      <c r="BD90" s="1">
        <f t="shared" si="57"/>
        <v>0</v>
      </c>
      <c r="BE90" s="1">
        <f t="shared" si="57"/>
        <v>0</v>
      </c>
      <c r="BF90" s="1">
        <f t="shared" si="57"/>
        <v>0</v>
      </c>
      <c r="BG90" s="1">
        <f t="shared" si="57"/>
        <v>0</v>
      </c>
      <c r="BH90" s="1">
        <f t="shared" si="57"/>
        <v>0</v>
      </c>
      <c r="BI90" s="1">
        <f t="shared" si="57"/>
        <v>0</v>
      </c>
      <c r="BJ90" s="1">
        <f t="shared" si="57"/>
        <v>0</v>
      </c>
      <c r="BK90" s="1">
        <f t="shared" si="57"/>
        <v>0</v>
      </c>
      <c r="BL90" s="1">
        <f t="shared" si="57"/>
        <v>0</v>
      </c>
      <c r="BM90" s="1">
        <f t="shared" si="57"/>
        <v>0</v>
      </c>
      <c r="BN90" s="1">
        <f t="shared" si="57"/>
        <v>0</v>
      </c>
      <c r="BO90" s="1">
        <f t="shared" ref="BO90:CB90" si="58">IF(BO30&gt;2,IF(BO26&gt;20,80,IF(BO10&gt;9,IF(BO16&gt;8,IF(BO26&gt;0,40.222222,46),IF(BO29&gt;45,25,IF(BO30&gt;25,40,IF(BO29&gt;6,IF(BO16&gt;2,56.5,IF(BO26&gt;8,67.666667,65.5)),IF(BO29&gt;3,IF(BO26&gt;5,47,IF(BO26&gt;0,55.2,52.857143)),IF(BO26&gt;10,50,IF(BO10&gt;10,IF(BO26&gt;0,62.6,61.166667),56.4))))))),IF(BO11&gt;0,39,20.714286))),IF(BO10&gt;50,92,IF(BO10&gt;4,IF(BO21&gt;2,IF(BO22&gt;1,IF(BO18&gt;4,IF(BO26&gt;0,IF(BO26&gt;1,34.666667,36.5),43.166667),IF(BO29&gt;4,IF(BO11&gt;1,19,23.166667),34.333333)),IF(BO11&gt;1,50.5,47)),IF(BO27&gt;7,IF(BO27&gt;9,IF(BO21&gt;1,IF(BO26&gt;8,44,50.5),IF(BO27&gt;10,IF(BO26&gt;5,18.5,37.375),IF(BO16&gt;0,IF(BO26&gt;3,21,16.857143),10))),52.2),IF(BO29&gt;10,42,IF(BO10&gt;8,IF(BO10&gt;25,18.5,IF(BO26&gt;5,12,IF(BO26&gt;0,5.2,0))),IF(BO10&gt;7,33.333333,IF(BO26&gt;1,IF(BO26&gt;4,20.25,IF(BO26&gt;3,13.833333,11.5)),23.75)))))),IF(BO26&gt;0,IF(BO29&gt;0,9,IF(BO11&gt;0,12.5,IF(BO26&gt;1,13.714286,14.363636))),IF(BO10&gt;0,3.2,0)))))</f>
        <v>0</v>
      </c>
      <c r="BP90" s="1">
        <f t="shared" si="58"/>
        <v>0</v>
      </c>
      <c r="BQ90" s="1">
        <f t="shared" si="58"/>
        <v>0</v>
      </c>
      <c r="BR90" s="1">
        <f t="shared" si="58"/>
        <v>0</v>
      </c>
      <c r="BS90" s="1">
        <f t="shared" si="58"/>
        <v>0</v>
      </c>
      <c r="BT90" s="1">
        <f t="shared" si="58"/>
        <v>0</v>
      </c>
      <c r="BU90" s="1">
        <f t="shared" si="58"/>
        <v>0</v>
      </c>
      <c r="BV90" s="1">
        <f t="shared" si="58"/>
        <v>0</v>
      </c>
      <c r="BW90" s="1">
        <f t="shared" si="58"/>
        <v>0</v>
      </c>
      <c r="BX90" s="1">
        <f t="shared" si="58"/>
        <v>0</v>
      </c>
      <c r="BY90" s="1">
        <f t="shared" si="58"/>
        <v>0</v>
      </c>
      <c r="BZ90" s="1">
        <f t="shared" si="58"/>
        <v>0</v>
      </c>
      <c r="CA90" s="1">
        <f t="shared" si="58"/>
        <v>0</v>
      </c>
      <c r="CB90" s="1">
        <f t="shared" si="58"/>
        <v>0</v>
      </c>
    </row>
    <row r="91" spans="1:80" x14ac:dyDescent="0.25">
      <c r="A91" s="1" t="s">
        <v>161</v>
      </c>
      <c r="B91" s="1">
        <f>IF(B18&gt;1,IF(B26&gt;15,IF(B26&gt;20,93,IF(B11&gt;0,81,87.333333)),IF(B23&gt;9,IF(B26&gt;0,19,IF(B11&gt;10,4,7)),IF(B23&gt;6,IF(B16&gt;5,IF(B26&gt;2,50,59.6),IF(B26&gt;0,IF(B26&gt;7,82.6,81),71)),IF(B23&gt;1,IF(B29&gt;20,16,IF(B29&gt;4,IF(B29&gt;6,IF(B26&gt;6,IF(B16&gt;2,49,57.333333),IF(B18&gt;2,94,58.333333)),IF(B16&gt;2,30.8,IF(B11&gt;1,43.666667,IF(B26&gt;5,57.285714,IF(B26&gt;3,52.142857,IF(B26&gt;0,53,52.666667)))))),IF(B18&gt;3,IF(B11&gt;3,IF(B11&gt;4,45.571429,31.5),IF(B26&gt;0,65.5,53.666667)),IF(B16&gt;1,IF(B26&gt;2,26.4,31),IF(B26&gt;2,15,19))))),IF(B28&gt;0,IF(B11&gt;0,33.9,IF(B26&gt;3,39.5,37.75)),20.75))))),IF(B27&gt;10,IF(B26&gt;2,61.666667,53),IF(B26&gt;6,IF(B23&gt;3,79.666667,IF(B10&gt;10,IF(B26&gt;10,19,IF(B16&gt;2,31,34)),53)),IF(B26&gt;3,IF(B11&gt;1,0,IF(B27&gt;8,9.5,IF(B16&gt;1,13,IF(B27&gt;4,IF(B11&gt;0,18.142857,IF(B26&gt;4,19,19.25)),20.5)))),IF(B11&gt;0,IF(B26&gt;1,IF(B26&gt;2,4.333333,10.333333),20.6),IF(B10&gt;0,IF(B23&gt;1,IF(B26&gt;0,4.857143,6.8),15),0))))))</f>
        <v>0</v>
      </c>
      <c r="C91" s="1">
        <f t="shared" ref="C91:BN91" si="59">IF(C18&gt;1,IF(C26&gt;15,IF(C26&gt;20,93,IF(C11&gt;0,81,87.333333)),IF(C23&gt;9,IF(C26&gt;0,19,IF(C11&gt;10,4,7)),IF(C23&gt;6,IF(C16&gt;5,IF(C26&gt;2,50,59.6),IF(C26&gt;0,IF(C26&gt;7,82.6,81),71)),IF(C23&gt;1,IF(C29&gt;20,16,IF(C29&gt;4,IF(C29&gt;6,IF(C26&gt;6,IF(C16&gt;2,49,57.333333),IF(C18&gt;2,94,58.333333)),IF(C16&gt;2,30.8,IF(C11&gt;1,43.666667,IF(C26&gt;5,57.285714,IF(C26&gt;3,52.142857,IF(C26&gt;0,53,52.666667)))))),IF(C18&gt;3,IF(C11&gt;3,IF(C11&gt;4,45.571429,31.5),IF(C26&gt;0,65.5,53.666667)),IF(C16&gt;1,IF(C26&gt;2,26.4,31),IF(C26&gt;2,15,19))))),IF(C28&gt;0,IF(C11&gt;0,33.9,IF(C26&gt;3,39.5,37.75)),20.75))))),IF(C27&gt;10,IF(C26&gt;2,61.666667,53),IF(C26&gt;6,IF(C23&gt;3,79.666667,IF(C10&gt;10,IF(C26&gt;10,19,IF(C16&gt;2,31,34)),53)),IF(C26&gt;3,IF(C11&gt;1,0,IF(C27&gt;8,9.5,IF(C16&gt;1,13,IF(C27&gt;4,IF(C11&gt;0,18.142857,IF(C26&gt;4,19,19.25)),20.5)))),IF(C11&gt;0,IF(C26&gt;1,IF(C26&gt;2,4.333333,10.333333),20.6),IF(C10&gt;0,IF(C23&gt;1,IF(C26&gt;0,4.857143,6.8),15),0))))))</f>
        <v>0</v>
      </c>
      <c r="D91" s="1">
        <f t="shared" si="59"/>
        <v>0</v>
      </c>
      <c r="E91" s="1">
        <f t="shared" si="59"/>
        <v>0</v>
      </c>
      <c r="F91" s="1">
        <f t="shared" si="59"/>
        <v>0</v>
      </c>
      <c r="G91" s="1">
        <f t="shared" si="59"/>
        <v>0</v>
      </c>
      <c r="H91" s="1">
        <f t="shared" si="59"/>
        <v>0</v>
      </c>
      <c r="I91" s="1">
        <f t="shared" si="59"/>
        <v>0</v>
      </c>
      <c r="J91" s="1">
        <f t="shared" si="59"/>
        <v>0</v>
      </c>
      <c r="K91" s="1">
        <f t="shared" si="59"/>
        <v>0</v>
      </c>
      <c r="L91" s="1">
        <f t="shared" si="59"/>
        <v>0</v>
      </c>
      <c r="M91" s="1">
        <f t="shared" si="59"/>
        <v>0</v>
      </c>
      <c r="N91" s="1">
        <f t="shared" si="59"/>
        <v>0</v>
      </c>
      <c r="O91" s="1">
        <f t="shared" si="59"/>
        <v>0</v>
      </c>
      <c r="P91" s="1">
        <f t="shared" si="59"/>
        <v>0</v>
      </c>
      <c r="Q91" s="1">
        <f t="shared" si="59"/>
        <v>0</v>
      </c>
      <c r="R91" s="1">
        <f t="shared" si="59"/>
        <v>0</v>
      </c>
      <c r="S91" s="1">
        <f t="shared" si="59"/>
        <v>0</v>
      </c>
      <c r="T91" s="1">
        <f t="shared" si="59"/>
        <v>0</v>
      </c>
      <c r="U91" s="1">
        <f t="shared" si="59"/>
        <v>0</v>
      </c>
      <c r="V91" s="1">
        <f t="shared" si="59"/>
        <v>0</v>
      </c>
      <c r="W91" s="1">
        <f t="shared" si="59"/>
        <v>0</v>
      </c>
      <c r="X91" s="1">
        <f t="shared" si="59"/>
        <v>0</v>
      </c>
      <c r="Y91" s="1">
        <f t="shared" si="59"/>
        <v>0</v>
      </c>
      <c r="Z91" s="1">
        <f t="shared" si="59"/>
        <v>0</v>
      </c>
      <c r="AA91" s="1">
        <f t="shared" si="59"/>
        <v>0</v>
      </c>
      <c r="AB91" s="1">
        <f t="shared" si="59"/>
        <v>0</v>
      </c>
      <c r="AC91" s="1">
        <f t="shared" si="59"/>
        <v>0</v>
      </c>
      <c r="AD91" s="1">
        <f t="shared" si="59"/>
        <v>0</v>
      </c>
      <c r="AE91" s="1">
        <f t="shared" si="59"/>
        <v>0</v>
      </c>
      <c r="AF91" s="1">
        <f t="shared" si="59"/>
        <v>0</v>
      </c>
      <c r="AG91" s="1">
        <f t="shared" si="59"/>
        <v>0</v>
      </c>
      <c r="AH91" s="1">
        <f t="shared" si="59"/>
        <v>0</v>
      </c>
      <c r="AI91" s="1">
        <f t="shared" si="59"/>
        <v>0</v>
      </c>
      <c r="AJ91" s="1">
        <f t="shared" si="59"/>
        <v>0</v>
      </c>
      <c r="AK91" s="1">
        <f t="shared" si="59"/>
        <v>0</v>
      </c>
      <c r="AL91" s="1">
        <f t="shared" si="59"/>
        <v>0</v>
      </c>
      <c r="AM91" s="1">
        <f t="shared" si="59"/>
        <v>0</v>
      </c>
      <c r="AN91" s="1">
        <f t="shared" si="59"/>
        <v>0</v>
      </c>
      <c r="AO91" s="1">
        <f t="shared" si="59"/>
        <v>0</v>
      </c>
      <c r="AP91" s="1">
        <f t="shared" si="59"/>
        <v>0</v>
      </c>
      <c r="AQ91" s="1">
        <f t="shared" si="59"/>
        <v>0</v>
      </c>
      <c r="AR91" s="1">
        <f t="shared" si="59"/>
        <v>0</v>
      </c>
      <c r="AS91" s="1">
        <f t="shared" si="59"/>
        <v>0</v>
      </c>
      <c r="AT91" s="1">
        <f t="shared" si="59"/>
        <v>0</v>
      </c>
      <c r="AU91" s="1">
        <f t="shared" si="59"/>
        <v>0</v>
      </c>
      <c r="AV91" s="1">
        <f t="shared" si="59"/>
        <v>0</v>
      </c>
      <c r="AW91" s="1">
        <f t="shared" si="59"/>
        <v>0</v>
      </c>
      <c r="AX91" s="1">
        <f t="shared" si="59"/>
        <v>0</v>
      </c>
      <c r="AY91" s="1">
        <f t="shared" si="59"/>
        <v>0</v>
      </c>
      <c r="AZ91" s="1">
        <f t="shared" si="59"/>
        <v>0</v>
      </c>
      <c r="BA91" s="1">
        <f t="shared" si="59"/>
        <v>0</v>
      </c>
      <c r="BB91" s="1">
        <f t="shared" si="59"/>
        <v>0</v>
      </c>
      <c r="BC91" s="1">
        <f t="shared" si="59"/>
        <v>0</v>
      </c>
      <c r="BD91" s="1">
        <f t="shared" si="59"/>
        <v>0</v>
      </c>
      <c r="BE91" s="1">
        <f t="shared" si="59"/>
        <v>0</v>
      </c>
      <c r="BF91" s="1">
        <f t="shared" si="59"/>
        <v>0</v>
      </c>
      <c r="BG91" s="1">
        <f t="shared" si="59"/>
        <v>0</v>
      </c>
      <c r="BH91" s="1">
        <f t="shared" si="59"/>
        <v>0</v>
      </c>
      <c r="BI91" s="1">
        <f t="shared" si="59"/>
        <v>0</v>
      </c>
      <c r="BJ91" s="1">
        <f t="shared" si="59"/>
        <v>0</v>
      </c>
      <c r="BK91" s="1">
        <f t="shared" si="59"/>
        <v>0</v>
      </c>
      <c r="BL91" s="1">
        <f t="shared" si="59"/>
        <v>0</v>
      </c>
      <c r="BM91" s="1">
        <f t="shared" si="59"/>
        <v>0</v>
      </c>
      <c r="BN91" s="1">
        <f t="shared" si="59"/>
        <v>0</v>
      </c>
      <c r="BO91" s="1">
        <f t="shared" ref="BO91:CB91" si="60">IF(BO18&gt;1,IF(BO26&gt;15,IF(BO26&gt;20,93,IF(BO11&gt;0,81,87.333333)),IF(BO23&gt;9,IF(BO26&gt;0,19,IF(BO11&gt;10,4,7)),IF(BO23&gt;6,IF(BO16&gt;5,IF(BO26&gt;2,50,59.6),IF(BO26&gt;0,IF(BO26&gt;7,82.6,81),71)),IF(BO23&gt;1,IF(BO29&gt;20,16,IF(BO29&gt;4,IF(BO29&gt;6,IF(BO26&gt;6,IF(BO16&gt;2,49,57.333333),IF(BO18&gt;2,94,58.333333)),IF(BO16&gt;2,30.8,IF(BO11&gt;1,43.666667,IF(BO26&gt;5,57.285714,IF(BO26&gt;3,52.142857,IF(BO26&gt;0,53,52.666667)))))),IF(BO18&gt;3,IF(BO11&gt;3,IF(BO11&gt;4,45.571429,31.5),IF(BO26&gt;0,65.5,53.666667)),IF(BO16&gt;1,IF(BO26&gt;2,26.4,31),IF(BO26&gt;2,15,19))))),IF(BO28&gt;0,IF(BO11&gt;0,33.9,IF(BO26&gt;3,39.5,37.75)),20.75))))),IF(BO27&gt;10,IF(BO26&gt;2,61.666667,53),IF(BO26&gt;6,IF(BO23&gt;3,79.666667,IF(BO10&gt;10,IF(BO26&gt;10,19,IF(BO16&gt;2,31,34)),53)),IF(BO26&gt;3,IF(BO11&gt;1,0,IF(BO27&gt;8,9.5,IF(BO16&gt;1,13,IF(BO27&gt;4,IF(BO11&gt;0,18.142857,IF(BO26&gt;4,19,19.25)),20.5)))),IF(BO11&gt;0,IF(BO26&gt;1,IF(BO26&gt;2,4.333333,10.333333),20.6),IF(BO10&gt;0,IF(BO23&gt;1,IF(BO26&gt;0,4.857143,6.8),15),0))))))</f>
        <v>0</v>
      </c>
      <c r="BP91" s="1">
        <f t="shared" si="60"/>
        <v>0</v>
      </c>
      <c r="BQ91" s="1">
        <f t="shared" si="60"/>
        <v>0</v>
      </c>
      <c r="BR91" s="1">
        <f t="shared" si="60"/>
        <v>0</v>
      </c>
      <c r="BS91" s="1">
        <f t="shared" si="60"/>
        <v>0</v>
      </c>
      <c r="BT91" s="1">
        <f t="shared" si="60"/>
        <v>0</v>
      </c>
      <c r="BU91" s="1">
        <f t="shared" si="60"/>
        <v>0</v>
      </c>
      <c r="BV91" s="1">
        <f t="shared" si="60"/>
        <v>0</v>
      </c>
      <c r="BW91" s="1">
        <f t="shared" si="60"/>
        <v>0</v>
      </c>
      <c r="BX91" s="1">
        <f t="shared" si="60"/>
        <v>0</v>
      </c>
      <c r="BY91" s="1">
        <f t="shared" si="60"/>
        <v>0</v>
      </c>
      <c r="BZ91" s="1">
        <f t="shared" si="60"/>
        <v>0</v>
      </c>
      <c r="CA91" s="1">
        <f t="shared" si="60"/>
        <v>0</v>
      </c>
      <c r="CB91" s="1">
        <f t="shared" si="60"/>
        <v>0</v>
      </c>
    </row>
    <row r="92" spans="1:80" x14ac:dyDescent="0.25">
      <c r="A92" s="2" t="s">
        <v>58</v>
      </c>
      <c r="B92" s="13">
        <f>AVERAGE(B62:B91)</f>
        <v>0.46833333333333332</v>
      </c>
      <c r="C92" s="13">
        <f t="shared" ref="C92:BN92" si="61">AVERAGE(C62:C91)</f>
        <v>0.46833333333333332</v>
      </c>
      <c r="D92" s="13">
        <f t="shared" si="61"/>
        <v>0.46833333333333332</v>
      </c>
      <c r="E92" s="13">
        <f t="shared" si="61"/>
        <v>0.46833333333333332</v>
      </c>
      <c r="F92" s="13">
        <f t="shared" si="61"/>
        <v>0.46833333333333332</v>
      </c>
      <c r="G92" s="13">
        <f t="shared" si="61"/>
        <v>0.46833333333333332</v>
      </c>
      <c r="H92" s="13">
        <f t="shared" si="61"/>
        <v>0.46833333333333332</v>
      </c>
      <c r="I92" s="13">
        <f t="shared" si="61"/>
        <v>0.46833333333333332</v>
      </c>
      <c r="J92" s="13">
        <f t="shared" si="61"/>
        <v>0.46833333333333332</v>
      </c>
      <c r="K92" s="13">
        <f t="shared" si="61"/>
        <v>0.46833333333333332</v>
      </c>
      <c r="L92" s="13">
        <f t="shared" si="61"/>
        <v>0.46833333333333332</v>
      </c>
      <c r="M92" s="13">
        <f t="shared" si="61"/>
        <v>0.46833333333333332</v>
      </c>
      <c r="N92" s="13">
        <f t="shared" si="61"/>
        <v>0.46833333333333332</v>
      </c>
      <c r="O92" s="13">
        <f t="shared" si="61"/>
        <v>0.46833333333333332</v>
      </c>
      <c r="P92" s="13">
        <f t="shared" si="61"/>
        <v>0.46833333333333332</v>
      </c>
      <c r="Q92" s="13">
        <f t="shared" si="61"/>
        <v>0.46833333333333332</v>
      </c>
      <c r="R92" s="13">
        <f t="shared" si="61"/>
        <v>0.46833333333333332</v>
      </c>
      <c r="S92" s="13">
        <f t="shared" si="61"/>
        <v>0.46833333333333332</v>
      </c>
      <c r="T92" s="13">
        <f t="shared" si="61"/>
        <v>0.46833333333333332</v>
      </c>
      <c r="U92" s="13">
        <f t="shared" si="61"/>
        <v>0.46833333333333332</v>
      </c>
      <c r="V92" s="13">
        <f t="shared" si="61"/>
        <v>0.46833333333333332</v>
      </c>
      <c r="W92" s="13">
        <f t="shared" si="61"/>
        <v>0.46833333333333332</v>
      </c>
      <c r="X92" s="13">
        <f t="shared" si="61"/>
        <v>0.46833333333333332</v>
      </c>
      <c r="Y92" s="13">
        <f t="shared" si="61"/>
        <v>0.46833333333333332</v>
      </c>
      <c r="Z92" s="13">
        <f t="shared" si="61"/>
        <v>0.46833333333333332</v>
      </c>
      <c r="AA92" s="13">
        <f t="shared" si="61"/>
        <v>0.46833333333333332</v>
      </c>
      <c r="AB92" s="13">
        <f t="shared" si="61"/>
        <v>0.46833333333333332</v>
      </c>
      <c r="AC92" s="13">
        <f t="shared" si="61"/>
        <v>0.46833333333333332</v>
      </c>
      <c r="AD92" s="13">
        <f t="shared" si="61"/>
        <v>0.46833333333333332</v>
      </c>
      <c r="AE92" s="13">
        <f t="shared" si="61"/>
        <v>0.46833333333333332</v>
      </c>
      <c r="AF92" s="13">
        <f t="shared" si="61"/>
        <v>0.46833333333333332</v>
      </c>
      <c r="AG92" s="13">
        <f t="shared" si="61"/>
        <v>0.46833333333333332</v>
      </c>
      <c r="AH92" s="13">
        <f t="shared" si="61"/>
        <v>0.46833333333333332</v>
      </c>
      <c r="AI92" s="13">
        <f t="shared" si="61"/>
        <v>0.46833333333333332</v>
      </c>
      <c r="AJ92" s="13">
        <f t="shared" si="61"/>
        <v>0.46833333333333332</v>
      </c>
      <c r="AK92" s="13">
        <f t="shared" si="61"/>
        <v>0.46833333333333332</v>
      </c>
      <c r="AL92" s="13">
        <f t="shared" si="61"/>
        <v>0.46833333333333332</v>
      </c>
      <c r="AM92" s="13">
        <f t="shared" si="61"/>
        <v>0.46833333333333332</v>
      </c>
      <c r="AN92" s="13">
        <f t="shared" si="61"/>
        <v>0.46833333333333332</v>
      </c>
      <c r="AO92" s="13">
        <f t="shared" si="61"/>
        <v>0.46833333333333332</v>
      </c>
      <c r="AP92" s="13">
        <f t="shared" si="61"/>
        <v>0.46833333333333332</v>
      </c>
      <c r="AQ92" s="13">
        <f t="shared" si="61"/>
        <v>0.46833333333333332</v>
      </c>
      <c r="AR92" s="13">
        <f t="shared" si="61"/>
        <v>0.46833333333333332</v>
      </c>
      <c r="AS92" s="13">
        <f t="shared" si="61"/>
        <v>0.46833333333333332</v>
      </c>
      <c r="AT92" s="13">
        <f t="shared" si="61"/>
        <v>0.46833333333333332</v>
      </c>
      <c r="AU92" s="13">
        <f t="shared" si="61"/>
        <v>0.46833333333333332</v>
      </c>
      <c r="AV92" s="13">
        <f t="shared" si="61"/>
        <v>0.46833333333333332</v>
      </c>
      <c r="AW92" s="13">
        <f t="shared" si="61"/>
        <v>0.46833333333333332</v>
      </c>
      <c r="AX92" s="13">
        <f t="shared" si="61"/>
        <v>0.46833333333333332</v>
      </c>
      <c r="AY92" s="13">
        <f t="shared" si="61"/>
        <v>0.46833333333333332</v>
      </c>
      <c r="AZ92" s="13">
        <f t="shared" si="61"/>
        <v>0.46833333333333332</v>
      </c>
      <c r="BA92" s="13">
        <f t="shared" si="61"/>
        <v>0.46833333333333332</v>
      </c>
      <c r="BB92" s="13">
        <f t="shared" si="61"/>
        <v>0.46833333333333332</v>
      </c>
      <c r="BC92" s="13">
        <f t="shared" si="61"/>
        <v>0.46833333333333332</v>
      </c>
      <c r="BD92" s="13">
        <f t="shared" si="61"/>
        <v>0.46833333333333332</v>
      </c>
      <c r="BE92" s="13">
        <f t="shared" si="61"/>
        <v>0.46833333333333332</v>
      </c>
      <c r="BF92" s="13">
        <f t="shared" si="61"/>
        <v>0.46833333333333332</v>
      </c>
      <c r="BG92" s="13">
        <f t="shared" si="61"/>
        <v>0.46833333333333332</v>
      </c>
      <c r="BH92" s="13">
        <f t="shared" si="61"/>
        <v>0.46833333333333332</v>
      </c>
      <c r="BI92" s="13">
        <f t="shared" si="61"/>
        <v>0.46833333333333332</v>
      </c>
      <c r="BJ92" s="13">
        <f t="shared" si="61"/>
        <v>0.46833333333333332</v>
      </c>
      <c r="BK92" s="13">
        <f t="shared" si="61"/>
        <v>0.46833333333333332</v>
      </c>
      <c r="BL92" s="13">
        <f t="shared" si="61"/>
        <v>0.46833333333333332</v>
      </c>
      <c r="BM92" s="13">
        <f t="shared" si="61"/>
        <v>0.46833333333333332</v>
      </c>
      <c r="BN92" s="13">
        <f t="shared" si="61"/>
        <v>0.46833333333333332</v>
      </c>
      <c r="BO92" s="13">
        <f t="shared" ref="BO92:CB92" si="62">AVERAGE(BO62:BO91)</f>
        <v>0.46833333333333332</v>
      </c>
      <c r="BP92" s="13">
        <f t="shared" si="62"/>
        <v>0.46833333333333332</v>
      </c>
      <c r="BQ92" s="13">
        <f t="shared" si="62"/>
        <v>0.46833333333333332</v>
      </c>
      <c r="BR92" s="13">
        <f t="shared" si="62"/>
        <v>0.46833333333333332</v>
      </c>
      <c r="BS92" s="13">
        <f t="shared" si="62"/>
        <v>0.46833333333333332</v>
      </c>
      <c r="BT92" s="13">
        <f t="shared" si="62"/>
        <v>0.46833333333333332</v>
      </c>
      <c r="BU92" s="13">
        <f t="shared" si="62"/>
        <v>0.46833333333333332</v>
      </c>
      <c r="BV92" s="13">
        <f t="shared" si="62"/>
        <v>0.46833333333333332</v>
      </c>
      <c r="BW92" s="13">
        <f t="shared" si="62"/>
        <v>0.46833333333333332</v>
      </c>
      <c r="BX92" s="13">
        <f t="shared" si="62"/>
        <v>0.46833333333333332</v>
      </c>
      <c r="BY92" s="13">
        <f t="shared" si="62"/>
        <v>0.46833333333333332</v>
      </c>
      <c r="BZ92" s="13">
        <f t="shared" si="62"/>
        <v>0.46833333333333332</v>
      </c>
      <c r="CA92" s="13">
        <f t="shared" si="62"/>
        <v>0.46833333333333332</v>
      </c>
      <c r="CB92" s="13">
        <f t="shared" si="62"/>
        <v>0.46833333333333332</v>
      </c>
    </row>
    <row r="93" spans="1:80" x14ac:dyDescent="0.25">
      <c r="A93" s="2" t="s">
        <v>59</v>
      </c>
      <c r="B93" s="13">
        <f>MEDIAN(B62:B91)</f>
        <v>0</v>
      </c>
      <c r="C93" s="13">
        <f t="shared" ref="C93:BN93" si="63">MEDIAN(C62:C91)</f>
        <v>0</v>
      </c>
      <c r="D93" s="13">
        <f t="shared" si="63"/>
        <v>0</v>
      </c>
      <c r="E93" s="13">
        <f t="shared" si="63"/>
        <v>0</v>
      </c>
      <c r="F93" s="13">
        <f t="shared" si="63"/>
        <v>0</v>
      </c>
      <c r="G93" s="13">
        <f t="shared" si="63"/>
        <v>0</v>
      </c>
      <c r="H93" s="13">
        <f t="shared" si="63"/>
        <v>0</v>
      </c>
      <c r="I93" s="13">
        <f t="shared" si="63"/>
        <v>0</v>
      </c>
      <c r="J93" s="13">
        <f t="shared" si="63"/>
        <v>0</v>
      </c>
      <c r="K93" s="13">
        <f t="shared" si="63"/>
        <v>0</v>
      </c>
      <c r="L93" s="13">
        <f t="shared" si="63"/>
        <v>0</v>
      </c>
      <c r="M93" s="13">
        <f t="shared" si="63"/>
        <v>0</v>
      </c>
      <c r="N93" s="13">
        <f t="shared" si="63"/>
        <v>0</v>
      </c>
      <c r="O93" s="13">
        <f t="shared" si="63"/>
        <v>0</v>
      </c>
      <c r="P93" s="13">
        <f t="shared" si="63"/>
        <v>0</v>
      </c>
      <c r="Q93" s="13">
        <f t="shared" si="63"/>
        <v>0</v>
      </c>
      <c r="R93" s="13">
        <f t="shared" si="63"/>
        <v>0</v>
      </c>
      <c r="S93" s="13">
        <f t="shared" si="63"/>
        <v>0</v>
      </c>
      <c r="T93" s="13">
        <f t="shared" si="63"/>
        <v>0</v>
      </c>
      <c r="U93" s="13">
        <f t="shared" si="63"/>
        <v>0</v>
      </c>
      <c r="V93" s="13">
        <f t="shared" si="63"/>
        <v>0</v>
      </c>
      <c r="W93" s="13">
        <f t="shared" si="63"/>
        <v>0</v>
      </c>
      <c r="X93" s="13">
        <f t="shared" si="63"/>
        <v>0</v>
      </c>
      <c r="Y93" s="13">
        <f t="shared" si="63"/>
        <v>0</v>
      </c>
      <c r="Z93" s="13">
        <f t="shared" si="63"/>
        <v>0</v>
      </c>
      <c r="AA93" s="13">
        <f t="shared" si="63"/>
        <v>0</v>
      </c>
      <c r="AB93" s="13">
        <f t="shared" si="63"/>
        <v>0</v>
      </c>
      <c r="AC93" s="13">
        <f t="shared" si="63"/>
        <v>0</v>
      </c>
      <c r="AD93" s="13">
        <f t="shared" si="63"/>
        <v>0</v>
      </c>
      <c r="AE93" s="13">
        <f t="shared" si="63"/>
        <v>0</v>
      </c>
      <c r="AF93" s="13">
        <f t="shared" si="63"/>
        <v>0</v>
      </c>
      <c r="AG93" s="13">
        <f t="shared" si="63"/>
        <v>0</v>
      </c>
      <c r="AH93" s="13">
        <f t="shared" si="63"/>
        <v>0</v>
      </c>
      <c r="AI93" s="13">
        <f t="shared" si="63"/>
        <v>0</v>
      </c>
      <c r="AJ93" s="13">
        <f t="shared" si="63"/>
        <v>0</v>
      </c>
      <c r="AK93" s="13">
        <f t="shared" si="63"/>
        <v>0</v>
      </c>
      <c r="AL93" s="13">
        <f t="shared" si="63"/>
        <v>0</v>
      </c>
      <c r="AM93" s="13">
        <f t="shared" si="63"/>
        <v>0</v>
      </c>
      <c r="AN93" s="13">
        <f t="shared" si="63"/>
        <v>0</v>
      </c>
      <c r="AO93" s="13">
        <f t="shared" si="63"/>
        <v>0</v>
      </c>
      <c r="AP93" s="13">
        <f t="shared" si="63"/>
        <v>0</v>
      </c>
      <c r="AQ93" s="13">
        <f t="shared" si="63"/>
        <v>0</v>
      </c>
      <c r="AR93" s="13">
        <f t="shared" si="63"/>
        <v>0</v>
      </c>
      <c r="AS93" s="13">
        <f t="shared" si="63"/>
        <v>0</v>
      </c>
      <c r="AT93" s="13">
        <f t="shared" si="63"/>
        <v>0</v>
      </c>
      <c r="AU93" s="13">
        <f t="shared" si="63"/>
        <v>0</v>
      </c>
      <c r="AV93" s="13">
        <f t="shared" si="63"/>
        <v>0</v>
      </c>
      <c r="AW93" s="13">
        <f t="shared" si="63"/>
        <v>0</v>
      </c>
      <c r="AX93" s="13">
        <f t="shared" si="63"/>
        <v>0</v>
      </c>
      <c r="AY93" s="13">
        <f t="shared" si="63"/>
        <v>0</v>
      </c>
      <c r="AZ93" s="13">
        <f t="shared" si="63"/>
        <v>0</v>
      </c>
      <c r="BA93" s="13">
        <f t="shared" si="63"/>
        <v>0</v>
      </c>
      <c r="BB93" s="13">
        <f t="shared" si="63"/>
        <v>0</v>
      </c>
      <c r="BC93" s="13">
        <f t="shared" si="63"/>
        <v>0</v>
      </c>
      <c r="BD93" s="13">
        <f t="shared" si="63"/>
        <v>0</v>
      </c>
      <c r="BE93" s="13">
        <f t="shared" si="63"/>
        <v>0</v>
      </c>
      <c r="BF93" s="13">
        <f t="shared" si="63"/>
        <v>0</v>
      </c>
      <c r="BG93" s="13">
        <f t="shared" si="63"/>
        <v>0</v>
      </c>
      <c r="BH93" s="13">
        <f t="shared" si="63"/>
        <v>0</v>
      </c>
      <c r="BI93" s="13">
        <f t="shared" si="63"/>
        <v>0</v>
      </c>
      <c r="BJ93" s="13">
        <f t="shared" si="63"/>
        <v>0</v>
      </c>
      <c r="BK93" s="13">
        <f t="shared" si="63"/>
        <v>0</v>
      </c>
      <c r="BL93" s="13">
        <f t="shared" si="63"/>
        <v>0</v>
      </c>
      <c r="BM93" s="13">
        <f t="shared" si="63"/>
        <v>0</v>
      </c>
      <c r="BN93" s="13">
        <f t="shared" si="63"/>
        <v>0</v>
      </c>
      <c r="BO93" s="13">
        <f t="shared" ref="BO93:CB93" si="64">MEDIAN(BO62:BO91)</f>
        <v>0</v>
      </c>
      <c r="BP93" s="13">
        <f t="shared" si="64"/>
        <v>0</v>
      </c>
      <c r="BQ93" s="13">
        <f t="shared" si="64"/>
        <v>0</v>
      </c>
      <c r="BR93" s="13">
        <f t="shared" si="64"/>
        <v>0</v>
      </c>
      <c r="BS93" s="13">
        <f t="shared" si="64"/>
        <v>0</v>
      </c>
      <c r="BT93" s="13">
        <f t="shared" si="64"/>
        <v>0</v>
      </c>
      <c r="BU93" s="13">
        <f t="shared" si="64"/>
        <v>0</v>
      </c>
      <c r="BV93" s="13">
        <f t="shared" si="64"/>
        <v>0</v>
      </c>
      <c r="BW93" s="13">
        <f t="shared" si="64"/>
        <v>0</v>
      </c>
      <c r="BX93" s="13">
        <f t="shared" si="64"/>
        <v>0</v>
      </c>
      <c r="BY93" s="13">
        <f t="shared" si="64"/>
        <v>0</v>
      </c>
      <c r="BZ93" s="13">
        <f t="shared" si="64"/>
        <v>0</v>
      </c>
      <c r="CA93" s="13">
        <f t="shared" si="64"/>
        <v>0</v>
      </c>
      <c r="CB93" s="13">
        <f t="shared" si="64"/>
        <v>0</v>
      </c>
    </row>
    <row r="94" spans="1:80" x14ac:dyDescent="0.25">
      <c r="A94" s="2" t="s">
        <v>162</v>
      </c>
      <c r="B94" s="13">
        <f>B93/0.81</f>
        <v>0</v>
      </c>
      <c r="C94" s="13">
        <f t="shared" ref="C94:BN94" si="65">C93/0.81</f>
        <v>0</v>
      </c>
      <c r="D94" s="13">
        <f t="shared" si="65"/>
        <v>0</v>
      </c>
      <c r="E94" s="13">
        <f t="shared" si="65"/>
        <v>0</v>
      </c>
      <c r="F94" s="13">
        <f t="shared" si="65"/>
        <v>0</v>
      </c>
      <c r="G94" s="13">
        <f t="shared" si="65"/>
        <v>0</v>
      </c>
      <c r="H94" s="13">
        <f t="shared" si="65"/>
        <v>0</v>
      </c>
      <c r="I94" s="13">
        <f t="shared" si="65"/>
        <v>0</v>
      </c>
      <c r="J94" s="13">
        <f t="shared" si="65"/>
        <v>0</v>
      </c>
      <c r="K94" s="13">
        <f t="shared" si="65"/>
        <v>0</v>
      </c>
      <c r="L94" s="13">
        <f t="shared" si="65"/>
        <v>0</v>
      </c>
      <c r="M94" s="13">
        <f t="shared" si="65"/>
        <v>0</v>
      </c>
      <c r="N94" s="13">
        <f t="shared" si="65"/>
        <v>0</v>
      </c>
      <c r="O94" s="13">
        <f t="shared" si="65"/>
        <v>0</v>
      </c>
      <c r="P94" s="13">
        <f t="shared" si="65"/>
        <v>0</v>
      </c>
      <c r="Q94" s="13">
        <f t="shared" si="65"/>
        <v>0</v>
      </c>
      <c r="R94" s="13">
        <f t="shared" si="65"/>
        <v>0</v>
      </c>
      <c r="S94" s="13">
        <f t="shared" si="65"/>
        <v>0</v>
      </c>
      <c r="T94" s="13">
        <f t="shared" si="65"/>
        <v>0</v>
      </c>
      <c r="U94" s="13">
        <f t="shared" si="65"/>
        <v>0</v>
      </c>
      <c r="V94" s="13">
        <f t="shared" si="65"/>
        <v>0</v>
      </c>
      <c r="W94" s="13">
        <f t="shared" si="65"/>
        <v>0</v>
      </c>
      <c r="X94" s="13">
        <f t="shared" si="65"/>
        <v>0</v>
      </c>
      <c r="Y94" s="13">
        <f t="shared" si="65"/>
        <v>0</v>
      </c>
      <c r="Z94" s="13">
        <f t="shared" si="65"/>
        <v>0</v>
      </c>
      <c r="AA94" s="13">
        <f t="shared" si="65"/>
        <v>0</v>
      </c>
      <c r="AB94" s="13">
        <f t="shared" si="65"/>
        <v>0</v>
      </c>
      <c r="AC94" s="13">
        <f t="shared" si="65"/>
        <v>0</v>
      </c>
      <c r="AD94" s="13">
        <f t="shared" si="65"/>
        <v>0</v>
      </c>
      <c r="AE94" s="13">
        <f t="shared" si="65"/>
        <v>0</v>
      </c>
      <c r="AF94" s="13">
        <f t="shared" si="65"/>
        <v>0</v>
      </c>
      <c r="AG94" s="13">
        <f t="shared" si="65"/>
        <v>0</v>
      </c>
      <c r="AH94" s="13">
        <f t="shared" si="65"/>
        <v>0</v>
      </c>
      <c r="AI94" s="13">
        <f t="shared" si="65"/>
        <v>0</v>
      </c>
      <c r="AJ94" s="13">
        <f t="shared" si="65"/>
        <v>0</v>
      </c>
      <c r="AK94" s="13">
        <f t="shared" si="65"/>
        <v>0</v>
      </c>
      <c r="AL94" s="13">
        <f t="shared" si="65"/>
        <v>0</v>
      </c>
      <c r="AM94" s="13">
        <f t="shared" si="65"/>
        <v>0</v>
      </c>
      <c r="AN94" s="13">
        <f t="shared" si="65"/>
        <v>0</v>
      </c>
      <c r="AO94" s="13">
        <f t="shared" si="65"/>
        <v>0</v>
      </c>
      <c r="AP94" s="13">
        <f t="shared" si="65"/>
        <v>0</v>
      </c>
      <c r="AQ94" s="13">
        <f t="shared" si="65"/>
        <v>0</v>
      </c>
      <c r="AR94" s="13">
        <f t="shared" si="65"/>
        <v>0</v>
      </c>
      <c r="AS94" s="13">
        <f t="shared" si="65"/>
        <v>0</v>
      </c>
      <c r="AT94" s="13">
        <f t="shared" si="65"/>
        <v>0</v>
      </c>
      <c r="AU94" s="13">
        <f t="shared" si="65"/>
        <v>0</v>
      </c>
      <c r="AV94" s="13">
        <f t="shared" si="65"/>
        <v>0</v>
      </c>
      <c r="AW94" s="13">
        <f t="shared" si="65"/>
        <v>0</v>
      </c>
      <c r="AX94" s="13">
        <f t="shared" si="65"/>
        <v>0</v>
      </c>
      <c r="AY94" s="13">
        <f t="shared" si="65"/>
        <v>0</v>
      </c>
      <c r="AZ94" s="13">
        <f t="shared" si="65"/>
        <v>0</v>
      </c>
      <c r="BA94" s="13">
        <f t="shared" si="65"/>
        <v>0</v>
      </c>
      <c r="BB94" s="13">
        <f t="shared" si="65"/>
        <v>0</v>
      </c>
      <c r="BC94" s="13">
        <f t="shared" si="65"/>
        <v>0</v>
      </c>
      <c r="BD94" s="13">
        <f t="shared" si="65"/>
        <v>0</v>
      </c>
      <c r="BE94" s="13">
        <f t="shared" si="65"/>
        <v>0</v>
      </c>
      <c r="BF94" s="13">
        <f t="shared" si="65"/>
        <v>0</v>
      </c>
      <c r="BG94" s="13">
        <f t="shared" si="65"/>
        <v>0</v>
      </c>
      <c r="BH94" s="13">
        <f t="shared" si="65"/>
        <v>0</v>
      </c>
      <c r="BI94" s="13">
        <f t="shared" si="65"/>
        <v>0</v>
      </c>
      <c r="BJ94" s="13">
        <f t="shared" si="65"/>
        <v>0</v>
      </c>
      <c r="BK94" s="13">
        <f t="shared" si="65"/>
        <v>0</v>
      </c>
      <c r="BL94" s="13">
        <f t="shared" si="65"/>
        <v>0</v>
      </c>
      <c r="BM94" s="13">
        <f t="shared" si="65"/>
        <v>0</v>
      </c>
      <c r="BN94" s="13">
        <f t="shared" si="65"/>
        <v>0</v>
      </c>
      <c r="BO94" s="13">
        <f t="shared" ref="BO94:CB94" si="66">BO93/0.81</f>
        <v>0</v>
      </c>
      <c r="BP94" s="13">
        <f t="shared" si="66"/>
        <v>0</v>
      </c>
      <c r="BQ94" s="13">
        <f t="shared" si="66"/>
        <v>0</v>
      </c>
      <c r="BR94" s="13">
        <f t="shared" si="66"/>
        <v>0</v>
      </c>
      <c r="BS94" s="13">
        <f t="shared" si="66"/>
        <v>0</v>
      </c>
      <c r="BT94" s="13">
        <f t="shared" si="66"/>
        <v>0</v>
      </c>
      <c r="BU94" s="13">
        <f t="shared" si="66"/>
        <v>0</v>
      </c>
      <c r="BV94" s="13">
        <f t="shared" si="66"/>
        <v>0</v>
      </c>
      <c r="BW94" s="13">
        <f t="shared" si="66"/>
        <v>0</v>
      </c>
      <c r="BX94" s="13">
        <f t="shared" si="66"/>
        <v>0</v>
      </c>
      <c r="BY94" s="13">
        <f t="shared" si="66"/>
        <v>0</v>
      </c>
      <c r="BZ94" s="13">
        <f t="shared" si="66"/>
        <v>0</v>
      </c>
      <c r="CA94" s="13">
        <f t="shared" si="66"/>
        <v>0</v>
      </c>
      <c r="CB94" s="13">
        <f t="shared" si="66"/>
        <v>0</v>
      </c>
    </row>
    <row r="95" spans="1:80" x14ac:dyDescent="0.25">
      <c r="A95" s="2" t="s">
        <v>57</v>
      </c>
      <c r="B95" s="13">
        <f>IF(B94&gt;100,100,(IF(B94&lt;0,0,B94)))</f>
        <v>0</v>
      </c>
      <c r="C95" s="13">
        <f t="shared" ref="C95:BN95" si="67">IF(C94&gt;100,100,(IF(C94&lt;0,0,C94)))</f>
        <v>0</v>
      </c>
      <c r="D95" s="13">
        <f t="shared" si="67"/>
        <v>0</v>
      </c>
      <c r="E95" s="13">
        <f t="shared" si="67"/>
        <v>0</v>
      </c>
      <c r="F95" s="13">
        <f t="shared" si="67"/>
        <v>0</v>
      </c>
      <c r="G95" s="13">
        <f t="shared" si="67"/>
        <v>0</v>
      </c>
      <c r="H95" s="13">
        <f t="shared" si="67"/>
        <v>0</v>
      </c>
      <c r="I95" s="13">
        <f t="shared" si="67"/>
        <v>0</v>
      </c>
      <c r="J95" s="13">
        <f t="shared" si="67"/>
        <v>0</v>
      </c>
      <c r="K95" s="13">
        <f t="shared" si="67"/>
        <v>0</v>
      </c>
      <c r="L95" s="13">
        <f t="shared" si="67"/>
        <v>0</v>
      </c>
      <c r="M95" s="13">
        <f t="shared" si="67"/>
        <v>0</v>
      </c>
      <c r="N95" s="13">
        <f t="shared" si="67"/>
        <v>0</v>
      </c>
      <c r="O95" s="13">
        <f t="shared" si="67"/>
        <v>0</v>
      </c>
      <c r="P95" s="13">
        <f t="shared" si="67"/>
        <v>0</v>
      </c>
      <c r="Q95" s="13">
        <f t="shared" si="67"/>
        <v>0</v>
      </c>
      <c r="R95" s="13">
        <f t="shared" si="67"/>
        <v>0</v>
      </c>
      <c r="S95" s="13">
        <f t="shared" si="67"/>
        <v>0</v>
      </c>
      <c r="T95" s="13">
        <f t="shared" si="67"/>
        <v>0</v>
      </c>
      <c r="U95" s="13">
        <f t="shared" si="67"/>
        <v>0</v>
      </c>
      <c r="V95" s="13">
        <f t="shared" si="67"/>
        <v>0</v>
      </c>
      <c r="W95" s="13">
        <f t="shared" si="67"/>
        <v>0</v>
      </c>
      <c r="X95" s="13">
        <f t="shared" si="67"/>
        <v>0</v>
      </c>
      <c r="Y95" s="13">
        <f t="shared" si="67"/>
        <v>0</v>
      </c>
      <c r="Z95" s="13">
        <f t="shared" si="67"/>
        <v>0</v>
      </c>
      <c r="AA95" s="13">
        <f t="shared" si="67"/>
        <v>0</v>
      </c>
      <c r="AB95" s="13">
        <f t="shared" si="67"/>
        <v>0</v>
      </c>
      <c r="AC95" s="13">
        <f t="shared" si="67"/>
        <v>0</v>
      </c>
      <c r="AD95" s="13">
        <f t="shared" si="67"/>
        <v>0</v>
      </c>
      <c r="AE95" s="13">
        <f t="shared" si="67"/>
        <v>0</v>
      </c>
      <c r="AF95" s="13">
        <f t="shared" si="67"/>
        <v>0</v>
      </c>
      <c r="AG95" s="13">
        <f t="shared" si="67"/>
        <v>0</v>
      </c>
      <c r="AH95" s="13">
        <f t="shared" si="67"/>
        <v>0</v>
      </c>
      <c r="AI95" s="13">
        <f t="shared" si="67"/>
        <v>0</v>
      </c>
      <c r="AJ95" s="13">
        <f t="shared" si="67"/>
        <v>0</v>
      </c>
      <c r="AK95" s="13">
        <f t="shared" si="67"/>
        <v>0</v>
      </c>
      <c r="AL95" s="13">
        <f t="shared" si="67"/>
        <v>0</v>
      </c>
      <c r="AM95" s="13">
        <f t="shared" si="67"/>
        <v>0</v>
      </c>
      <c r="AN95" s="13">
        <f t="shared" si="67"/>
        <v>0</v>
      </c>
      <c r="AO95" s="13">
        <f t="shared" si="67"/>
        <v>0</v>
      </c>
      <c r="AP95" s="13">
        <f t="shared" si="67"/>
        <v>0</v>
      </c>
      <c r="AQ95" s="13">
        <f t="shared" si="67"/>
        <v>0</v>
      </c>
      <c r="AR95" s="13">
        <f t="shared" si="67"/>
        <v>0</v>
      </c>
      <c r="AS95" s="13">
        <f t="shared" si="67"/>
        <v>0</v>
      </c>
      <c r="AT95" s="13">
        <f t="shared" si="67"/>
        <v>0</v>
      </c>
      <c r="AU95" s="13">
        <f t="shared" si="67"/>
        <v>0</v>
      </c>
      <c r="AV95" s="13">
        <f t="shared" si="67"/>
        <v>0</v>
      </c>
      <c r="AW95" s="13">
        <f t="shared" si="67"/>
        <v>0</v>
      </c>
      <c r="AX95" s="13">
        <f t="shared" si="67"/>
        <v>0</v>
      </c>
      <c r="AY95" s="13">
        <f t="shared" si="67"/>
        <v>0</v>
      </c>
      <c r="AZ95" s="13">
        <f t="shared" si="67"/>
        <v>0</v>
      </c>
      <c r="BA95" s="13">
        <f t="shared" si="67"/>
        <v>0</v>
      </c>
      <c r="BB95" s="13">
        <f t="shared" si="67"/>
        <v>0</v>
      </c>
      <c r="BC95" s="13">
        <f t="shared" si="67"/>
        <v>0</v>
      </c>
      <c r="BD95" s="13">
        <f t="shared" si="67"/>
        <v>0</v>
      </c>
      <c r="BE95" s="13">
        <f t="shared" si="67"/>
        <v>0</v>
      </c>
      <c r="BF95" s="13">
        <f t="shared" si="67"/>
        <v>0</v>
      </c>
      <c r="BG95" s="13">
        <f t="shared" si="67"/>
        <v>0</v>
      </c>
      <c r="BH95" s="13">
        <f t="shared" si="67"/>
        <v>0</v>
      </c>
      <c r="BI95" s="13">
        <f t="shared" si="67"/>
        <v>0</v>
      </c>
      <c r="BJ95" s="13">
        <f t="shared" si="67"/>
        <v>0</v>
      </c>
      <c r="BK95" s="13">
        <f t="shared" si="67"/>
        <v>0</v>
      </c>
      <c r="BL95" s="13">
        <f t="shared" si="67"/>
        <v>0</v>
      </c>
      <c r="BM95" s="13">
        <f t="shared" si="67"/>
        <v>0</v>
      </c>
      <c r="BN95" s="13">
        <f t="shared" si="67"/>
        <v>0</v>
      </c>
      <c r="BO95" s="13">
        <f t="shared" ref="BO95:CB95" si="68">IF(BO94&gt;100,100,(IF(BO94&lt;0,0,BO94)))</f>
        <v>0</v>
      </c>
      <c r="BP95" s="13">
        <f t="shared" si="68"/>
        <v>0</v>
      </c>
      <c r="BQ95" s="13">
        <f t="shared" si="68"/>
        <v>0</v>
      </c>
      <c r="BR95" s="13">
        <f t="shared" si="68"/>
        <v>0</v>
      </c>
      <c r="BS95" s="13">
        <f t="shared" si="68"/>
        <v>0</v>
      </c>
      <c r="BT95" s="13">
        <f t="shared" si="68"/>
        <v>0</v>
      </c>
      <c r="BU95" s="13">
        <f t="shared" si="68"/>
        <v>0</v>
      </c>
      <c r="BV95" s="13">
        <f t="shared" si="68"/>
        <v>0</v>
      </c>
      <c r="BW95" s="13">
        <f t="shared" si="68"/>
        <v>0</v>
      </c>
      <c r="BX95" s="13">
        <f t="shared" si="68"/>
        <v>0</v>
      </c>
      <c r="BY95" s="13">
        <f t="shared" si="68"/>
        <v>0</v>
      </c>
      <c r="BZ95" s="13">
        <f t="shared" si="68"/>
        <v>0</v>
      </c>
      <c r="CA95" s="13">
        <f t="shared" si="68"/>
        <v>0</v>
      </c>
      <c r="CB95" s="13">
        <f t="shared" si="68"/>
        <v>0</v>
      </c>
    </row>
    <row r="96" spans="1:80" x14ac:dyDescent="0.25">
      <c r="A96" s="2"/>
      <c r="AD96" s="13"/>
      <c r="AE96" s="13"/>
      <c r="AF96" s="13"/>
      <c r="AG96" s="13"/>
      <c r="AH96" s="13"/>
      <c r="AI96" s="13"/>
      <c r="AJ96" s="13"/>
      <c r="AK96" s="13"/>
      <c r="AL96" s="13"/>
      <c r="AM96" s="13"/>
      <c r="AN96" s="13"/>
      <c r="AO96" s="13"/>
      <c r="AP96" s="13"/>
      <c r="AQ96" s="13"/>
      <c r="AR96" s="13"/>
      <c r="AS96" s="13"/>
      <c r="AT96" s="13"/>
      <c r="AU96" s="13"/>
      <c r="AV96" s="13"/>
      <c r="AW96" s="13"/>
      <c r="AX96" s="13"/>
    </row>
    <row r="97" spans="1:50" x14ac:dyDescent="0.25">
      <c r="A97" s="2"/>
      <c r="AD97" s="13"/>
      <c r="AE97" s="13"/>
      <c r="AF97" s="13"/>
      <c r="AG97" s="13"/>
      <c r="AH97" s="13"/>
      <c r="AI97" s="13"/>
      <c r="AJ97" s="13"/>
      <c r="AK97" s="13"/>
      <c r="AL97" s="13"/>
      <c r="AM97" s="13"/>
      <c r="AN97" s="13"/>
      <c r="AO97" s="13"/>
      <c r="AP97" s="13"/>
      <c r="AQ97" s="13"/>
      <c r="AR97" s="13"/>
      <c r="AS97" s="13"/>
      <c r="AT97" s="13"/>
      <c r="AU97" s="13"/>
      <c r="AV97" s="13"/>
      <c r="AW97" s="13"/>
      <c r="AX97" s="13"/>
    </row>
    <row r="131" spans="1:1" x14ac:dyDescent="0.25">
      <c r="A131" s="2"/>
    </row>
    <row r="132" spans="1:1" x14ac:dyDescent="0.25">
      <c r="A132" s="2"/>
    </row>
    <row r="133" spans="1:1" x14ac:dyDescent="0.25">
      <c r="A133" s="2"/>
    </row>
    <row r="134" spans="1:1" x14ac:dyDescent="0.25">
      <c r="A134" s="2"/>
    </row>
  </sheetData>
  <pageMargins left="0.7" right="0.7" top="0.75" bottom="0.75" header="0.3" footer="0.3"/>
  <pageSetup paperSize="9" orientation="portrait" r:id="rId1"/>
  <headerFooter>
    <oddFooter>&amp;C&amp;1#&amp;"Calibri"&amp;12&amp;K000000OFFICIAL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95"/>
  <sheetViews>
    <sheetView workbookViewId="0">
      <selection activeCell="C16" sqref="C16"/>
    </sheetView>
  </sheetViews>
  <sheetFormatPr defaultColWidth="9.140625" defaultRowHeight="15" x14ac:dyDescent="0.25"/>
  <cols>
    <col min="1" max="1" width="50.5703125" style="1" customWidth="1"/>
    <col min="2" max="2" width="12.42578125" style="13" customWidth="1"/>
    <col min="3" max="3" width="15.85546875" style="13" bestFit="1" customWidth="1"/>
    <col min="4" max="4" width="18.28515625" style="13" bestFit="1" customWidth="1"/>
    <col min="5" max="5" width="13.7109375" style="13" bestFit="1" customWidth="1"/>
    <col min="6" max="29" width="12.42578125" style="13" customWidth="1"/>
    <col min="30" max="50" width="12.42578125" style="1" customWidth="1"/>
    <col min="51" max="16384" width="9.140625" style="1"/>
  </cols>
  <sheetData>
    <row r="1" spans="1:50" ht="28.5" x14ac:dyDescent="0.45">
      <c r="A1" s="3" t="s">
        <v>124</v>
      </c>
    </row>
    <row r="3" spans="1:50" ht="15.75" x14ac:dyDescent="0.25">
      <c r="A3" s="4" t="s">
        <v>1</v>
      </c>
    </row>
    <row r="4" spans="1:50" ht="15.75" x14ac:dyDescent="0.25">
      <c r="A4" s="5" t="s">
        <v>4</v>
      </c>
    </row>
    <row r="5" spans="1:50" x14ac:dyDescent="0.25">
      <c r="A5" s="1" t="s">
        <v>5</v>
      </c>
    </row>
    <row r="6" spans="1:50" x14ac:dyDescent="0.25">
      <c r="A6" s="1" t="s">
        <v>2</v>
      </c>
    </row>
    <row r="7" spans="1:50" x14ac:dyDescent="0.25">
      <c r="A7" s="1" t="s">
        <v>3</v>
      </c>
    </row>
    <row r="8" spans="1:50" x14ac:dyDescent="0.25">
      <c r="C8" s="17"/>
      <c r="D8" s="17"/>
      <c r="E8" s="17"/>
      <c r="F8" s="17"/>
      <c r="G8" s="17"/>
    </row>
    <row r="9" spans="1:50" x14ac:dyDescent="0.25">
      <c r="A9" s="6" t="s">
        <v>120</v>
      </c>
      <c r="C9" s="18"/>
      <c r="D9" s="18"/>
      <c r="E9" s="18"/>
      <c r="F9" s="18"/>
      <c r="G9" s="18"/>
      <c r="H9" s="15"/>
      <c r="I9" s="15"/>
      <c r="J9" s="15"/>
      <c r="K9" s="15"/>
      <c r="L9" s="15"/>
      <c r="M9" s="15"/>
      <c r="N9" s="15"/>
      <c r="O9" s="15"/>
      <c r="P9" s="15"/>
      <c r="Q9" s="15"/>
      <c r="R9" s="15"/>
      <c r="S9" s="15"/>
      <c r="T9" s="15"/>
      <c r="U9" s="15"/>
      <c r="V9" s="15"/>
      <c r="W9" s="15"/>
      <c r="X9" s="15"/>
      <c r="Y9" s="15"/>
      <c r="Z9" s="15"/>
      <c r="AA9" s="15"/>
      <c r="AB9" s="15"/>
      <c r="AC9" s="15"/>
    </row>
    <row r="10" spans="1:50" x14ac:dyDescent="0.25">
      <c r="A10" s="2" t="s">
        <v>6</v>
      </c>
      <c r="B10" s="19"/>
      <c r="C10" s="19"/>
      <c r="D10" s="19"/>
      <c r="E10" s="19"/>
      <c r="F10" s="19"/>
      <c r="G10" s="19"/>
      <c r="H10" s="14"/>
      <c r="I10" s="14"/>
      <c r="J10" s="14"/>
      <c r="K10" s="14"/>
      <c r="L10" s="14"/>
      <c r="M10" s="14"/>
      <c r="N10" s="14"/>
      <c r="O10" s="14"/>
      <c r="P10" s="14"/>
      <c r="Q10" s="14"/>
      <c r="R10" s="14"/>
      <c r="S10" s="14"/>
      <c r="T10" s="14"/>
      <c r="U10" s="14"/>
      <c r="V10" s="14"/>
      <c r="W10" s="14"/>
      <c r="X10" s="14"/>
      <c r="Y10" s="14"/>
      <c r="Z10" s="14"/>
      <c r="AA10" s="14"/>
      <c r="AB10" s="14"/>
      <c r="AC10" s="14"/>
      <c r="AD10" s="7"/>
      <c r="AE10" s="7"/>
      <c r="AF10" s="7"/>
      <c r="AG10" s="7"/>
      <c r="AH10" s="7"/>
      <c r="AI10" s="7"/>
      <c r="AJ10" s="7"/>
      <c r="AK10" s="7"/>
      <c r="AL10" s="7"/>
      <c r="AM10" s="7"/>
      <c r="AN10" s="7"/>
      <c r="AO10" s="7"/>
      <c r="AP10" s="7"/>
      <c r="AQ10" s="7"/>
      <c r="AR10" s="7"/>
      <c r="AS10" s="7"/>
      <c r="AT10" s="7"/>
      <c r="AU10" s="7"/>
      <c r="AV10" s="7"/>
      <c r="AW10" s="7"/>
      <c r="AX10" s="7"/>
    </row>
    <row r="11" spans="1:50" x14ac:dyDescent="0.25">
      <c r="A11" s="8" t="s">
        <v>7</v>
      </c>
      <c r="B11" s="19"/>
      <c r="C11" s="19"/>
      <c r="D11" s="19"/>
      <c r="E11" s="19"/>
      <c r="F11" s="19"/>
      <c r="G11" s="19"/>
      <c r="H11" s="14"/>
      <c r="I11" s="14"/>
      <c r="J11" s="14"/>
      <c r="K11" s="14"/>
      <c r="L11" s="14"/>
      <c r="M11" s="14"/>
      <c r="N11" s="14"/>
      <c r="O11" s="14"/>
      <c r="P11" s="14"/>
      <c r="Q11" s="14"/>
      <c r="R11" s="14"/>
      <c r="S11" s="14"/>
      <c r="T11" s="14"/>
      <c r="U11" s="14"/>
      <c r="V11" s="14"/>
      <c r="W11" s="14"/>
      <c r="X11" s="14"/>
      <c r="Y11" s="14"/>
      <c r="Z11" s="14"/>
      <c r="AA11" s="14"/>
      <c r="AB11" s="14"/>
      <c r="AC11" s="14"/>
      <c r="AD11" s="7"/>
      <c r="AE11" s="7"/>
      <c r="AF11" s="7"/>
      <c r="AG11" s="7"/>
      <c r="AH11" s="7"/>
      <c r="AI11" s="7"/>
      <c r="AJ11" s="7"/>
      <c r="AK11" s="7"/>
      <c r="AL11" s="7"/>
      <c r="AM11" s="7"/>
      <c r="AN11" s="7"/>
      <c r="AO11" s="7"/>
      <c r="AP11" s="7"/>
      <c r="AQ11" s="7"/>
      <c r="AR11" s="7"/>
      <c r="AS11" s="7"/>
      <c r="AT11" s="7"/>
      <c r="AU11" s="7"/>
      <c r="AV11" s="7"/>
      <c r="AW11" s="7"/>
      <c r="AX11" s="7"/>
    </row>
    <row r="12" spans="1:50" x14ac:dyDescent="0.25">
      <c r="A12" s="2" t="s">
        <v>8</v>
      </c>
      <c r="B12" s="19"/>
      <c r="C12" s="19"/>
      <c r="D12" s="19"/>
      <c r="E12" s="19"/>
      <c r="F12" s="19"/>
      <c r="G12" s="19"/>
      <c r="H12" s="14"/>
      <c r="I12" s="14"/>
      <c r="J12" s="14"/>
      <c r="K12" s="14"/>
      <c r="L12" s="14"/>
      <c r="M12" s="14"/>
      <c r="N12" s="14"/>
      <c r="O12" s="14"/>
      <c r="P12" s="14"/>
      <c r="Q12" s="14"/>
      <c r="R12" s="14"/>
      <c r="S12" s="14"/>
      <c r="T12" s="14"/>
      <c r="U12" s="14"/>
      <c r="V12" s="14"/>
      <c r="W12" s="14"/>
      <c r="X12" s="14"/>
      <c r="Y12" s="14"/>
      <c r="Z12" s="14"/>
      <c r="AA12" s="14"/>
      <c r="AB12" s="14"/>
      <c r="AC12" s="14"/>
      <c r="AD12" s="7"/>
      <c r="AE12" s="7"/>
      <c r="AF12" s="7"/>
      <c r="AG12" s="7"/>
      <c r="AH12" s="7"/>
      <c r="AI12" s="7"/>
      <c r="AJ12" s="7"/>
      <c r="AK12" s="7"/>
      <c r="AL12" s="7"/>
      <c r="AM12" s="7"/>
      <c r="AN12" s="7"/>
      <c r="AO12" s="7"/>
      <c r="AP12" s="7"/>
      <c r="AQ12" s="7"/>
      <c r="AR12" s="7"/>
      <c r="AS12" s="7"/>
      <c r="AT12" s="7"/>
      <c r="AU12" s="7"/>
      <c r="AV12" s="7"/>
      <c r="AW12" s="7"/>
      <c r="AX12" s="7"/>
    </row>
    <row r="13" spans="1:50" x14ac:dyDescent="0.25">
      <c r="A13" s="2" t="s">
        <v>9</v>
      </c>
      <c r="B13" s="19"/>
      <c r="C13" s="19"/>
      <c r="D13" s="19"/>
      <c r="E13" s="19"/>
      <c r="F13" s="19"/>
      <c r="G13" s="19"/>
      <c r="H13" s="14"/>
      <c r="I13" s="14"/>
      <c r="J13" s="14"/>
      <c r="K13" s="14"/>
      <c r="L13" s="14"/>
      <c r="M13" s="14"/>
      <c r="N13" s="14"/>
      <c r="O13" s="14"/>
      <c r="P13" s="14"/>
      <c r="Q13" s="14"/>
      <c r="R13" s="14"/>
      <c r="S13" s="14"/>
      <c r="T13" s="14"/>
      <c r="U13" s="14"/>
      <c r="V13" s="14"/>
      <c r="W13" s="14"/>
      <c r="X13" s="14"/>
      <c r="Y13" s="14"/>
      <c r="Z13" s="14"/>
      <c r="AA13" s="14"/>
      <c r="AB13" s="14"/>
      <c r="AC13" s="14"/>
      <c r="AD13" s="7"/>
      <c r="AE13" s="7"/>
      <c r="AF13" s="7"/>
      <c r="AG13" s="7"/>
      <c r="AH13" s="7"/>
      <c r="AI13" s="7"/>
      <c r="AJ13" s="7"/>
      <c r="AK13" s="7"/>
      <c r="AL13" s="7"/>
      <c r="AM13" s="7"/>
      <c r="AN13" s="7"/>
      <c r="AO13" s="7"/>
      <c r="AP13" s="7"/>
      <c r="AQ13" s="7"/>
      <c r="AR13" s="7"/>
      <c r="AS13" s="7"/>
      <c r="AT13" s="7"/>
      <c r="AU13" s="7"/>
      <c r="AV13" s="7"/>
      <c r="AW13" s="7"/>
      <c r="AX13" s="7"/>
    </row>
    <row r="14" spans="1:50" x14ac:dyDescent="0.25">
      <c r="A14" s="2" t="s">
        <v>10</v>
      </c>
      <c r="B14" s="19"/>
      <c r="C14" s="19"/>
      <c r="D14" s="19"/>
      <c r="E14" s="19"/>
      <c r="F14" s="19"/>
      <c r="G14" s="19"/>
      <c r="H14" s="14"/>
      <c r="I14" s="14"/>
      <c r="J14" s="14"/>
      <c r="K14" s="14"/>
      <c r="L14" s="14"/>
      <c r="M14" s="14"/>
      <c r="N14" s="14"/>
      <c r="O14" s="14"/>
      <c r="P14" s="14"/>
      <c r="Q14" s="14"/>
      <c r="R14" s="14"/>
      <c r="S14" s="14"/>
      <c r="T14" s="14"/>
      <c r="U14" s="14"/>
      <c r="V14" s="14"/>
      <c r="W14" s="14"/>
      <c r="X14" s="14"/>
      <c r="Y14" s="14"/>
      <c r="Z14" s="14"/>
      <c r="AA14" s="14"/>
      <c r="AB14" s="14"/>
      <c r="AC14" s="14"/>
      <c r="AD14" s="7"/>
      <c r="AE14" s="7"/>
      <c r="AF14" s="7"/>
      <c r="AG14" s="7"/>
      <c r="AH14" s="7"/>
      <c r="AI14" s="7"/>
      <c r="AJ14" s="7"/>
      <c r="AK14" s="7"/>
      <c r="AL14" s="7"/>
      <c r="AM14" s="7"/>
      <c r="AN14" s="7"/>
      <c r="AO14" s="7"/>
      <c r="AP14" s="7"/>
      <c r="AQ14" s="7"/>
      <c r="AR14" s="7"/>
      <c r="AS14" s="7"/>
      <c r="AT14" s="7"/>
      <c r="AU14" s="7"/>
      <c r="AV14" s="7"/>
      <c r="AW14" s="7"/>
      <c r="AX14" s="7"/>
    </row>
    <row r="15" spans="1:50" x14ac:dyDescent="0.25">
      <c r="A15" s="2" t="s">
        <v>11</v>
      </c>
      <c r="B15" s="19"/>
      <c r="C15" s="19"/>
      <c r="D15" s="19"/>
      <c r="E15" s="19"/>
      <c r="F15" s="19"/>
      <c r="G15" s="19"/>
      <c r="H15" s="14"/>
      <c r="I15" s="14"/>
      <c r="J15" s="14"/>
      <c r="K15" s="14"/>
      <c r="L15" s="14"/>
      <c r="M15" s="14"/>
      <c r="N15" s="14"/>
      <c r="O15" s="14"/>
      <c r="P15" s="14"/>
      <c r="Q15" s="14"/>
      <c r="R15" s="14"/>
      <c r="S15" s="14"/>
      <c r="T15" s="14"/>
      <c r="U15" s="14"/>
      <c r="V15" s="14"/>
      <c r="W15" s="14"/>
      <c r="X15" s="14"/>
      <c r="Y15" s="14"/>
      <c r="Z15" s="14"/>
      <c r="AA15" s="14"/>
      <c r="AB15" s="14"/>
      <c r="AC15" s="14"/>
      <c r="AD15" s="7"/>
      <c r="AE15" s="7"/>
      <c r="AF15" s="7"/>
      <c r="AG15" s="7"/>
      <c r="AH15" s="7"/>
      <c r="AI15" s="7"/>
      <c r="AJ15" s="7"/>
      <c r="AK15" s="7"/>
      <c r="AL15" s="7"/>
      <c r="AM15" s="7"/>
      <c r="AN15" s="7"/>
      <c r="AO15" s="7"/>
      <c r="AP15" s="7"/>
      <c r="AQ15" s="7"/>
      <c r="AR15" s="7"/>
      <c r="AS15" s="7"/>
      <c r="AT15" s="7"/>
      <c r="AU15" s="7"/>
      <c r="AV15" s="7"/>
      <c r="AW15" s="7"/>
      <c r="AX15" s="7"/>
    </row>
    <row r="16" spans="1:50" x14ac:dyDescent="0.25">
      <c r="A16" s="2" t="s">
        <v>13</v>
      </c>
      <c r="B16" s="19"/>
      <c r="C16" s="19"/>
      <c r="D16" s="19"/>
      <c r="E16" s="19"/>
      <c r="F16" s="19"/>
      <c r="G16" s="19"/>
      <c r="H16" s="14"/>
      <c r="I16" s="14"/>
      <c r="J16" s="14"/>
      <c r="K16" s="14"/>
      <c r="L16" s="14"/>
      <c r="M16" s="14"/>
      <c r="N16" s="14"/>
      <c r="O16" s="14"/>
      <c r="P16" s="14"/>
      <c r="Q16" s="14"/>
      <c r="R16" s="14"/>
      <c r="S16" s="14"/>
      <c r="T16" s="14"/>
      <c r="U16" s="14"/>
      <c r="V16" s="14"/>
      <c r="W16" s="14"/>
      <c r="X16" s="14"/>
      <c r="Y16" s="14"/>
      <c r="Z16" s="14"/>
      <c r="AA16" s="14"/>
      <c r="AB16" s="14"/>
      <c r="AC16" s="14"/>
      <c r="AD16" s="7"/>
      <c r="AE16" s="7"/>
      <c r="AF16" s="7"/>
      <c r="AG16" s="7"/>
      <c r="AH16" s="7"/>
      <c r="AI16" s="7"/>
      <c r="AJ16" s="7"/>
      <c r="AK16" s="7"/>
      <c r="AL16" s="7"/>
      <c r="AM16" s="7"/>
      <c r="AN16" s="7"/>
      <c r="AO16" s="7"/>
      <c r="AP16" s="7"/>
      <c r="AQ16" s="7"/>
      <c r="AR16" s="7"/>
      <c r="AS16" s="7"/>
      <c r="AT16" s="7"/>
      <c r="AU16" s="7"/>
      <c r="AV16" s="7"/>
      <c r="AW16" s="7"/>
      <c r="AX16" s="7"/>
    </row>
    <row r="17" spans="1:50" x14ac:dyDescent="0.25">
      <c r="A17" s="2" t="s">
        <v>12</v>
      </c>
      <c r="B17" s="19"/>
      <c r="C17" s="19"/>
      <c r="D17" s="19"/>
      <c r="E17" s="19"/>
      <c r="F17" s="19"/>
      <c r="G17" s="19"/>
      <c r="H17" s="14"/>
      <c r="I17" s="14"/>
      <c r="J17" s="14"/>
      <c r="K17" s="14"/>
      <c r="L17" s="14"/>
      <c r="M17" s="14"/>
      <c r="N17" s="14"/>
      <c r="O17" s="14"/>
      <c r="P17" s="14"/>
      <c r="Q17" s="14"/>
      <c r="R17" s="14"/>
      <c r="S17" s="14"/>
      <c r="T17" s="14"/>
      <c r="U17" s="14"/>
      <c r="V17" s="14"/>
      <c r="W17" s="14"/>
      <c r="X17" s="14"/>
      <c r="Y17" s="14"/>
      <c r="Z17" s="14"/>
      <c r="AA17" s="14"/>
      <c r="AB17" s="14"/>
      <c r="AC17" s="14"/>
      <c r="AD17" s="7"/>
      <c r="AE17" s="7"/>
      <c r="AF17" s="7"/>
      <c r="AG17" s="7"/>
      <c r="AH17" s="7"/>
      <c r="AI17" s="7"/>
      <c r="AJ17" s="7"/>
      <c r="AK17" s="7"/>
      <c r="AL17" s="7"/>
      <c r="AM17" s="7"/>
      <c r="AN17" s="7"/>
      <c r="AO17" s="7"/>
      <c r="AP17" s="7"/>
      <c r="AQ17" s="7"/>
      <c r="AR17" s="7"/>
      <c r="AS17" s="7"/>
      <c r="AT17" s="7"/>
      <c r="AU17" s="7"/>
      <c r="AV17" s="7"/>
      <c r="AW17" s="7"/>
      <c r="AX17" s="7"/>
    </row>
    <row r="18" spans="1:50" x14ac:dyDescent="0.25">
      <c r="A18" s="2" t="s">
        <v>14</v>
      </c>
      <c r="B18" s="19"/>
      <c r="C18" s="19"/>
      <c r="D18" s="19"/>
      <c r="E18" s="19"/>
      <c r="F18" s="19"/>
      <c r="G18" s="19"/>
      <c r="H18" s="14"/>
      <c r="I18" s="14"/>
      <c r="J18" s="14"/>
      <c r="K18" s="14"/>
      <c r="L18" s="14"/>
      <c r="M18" s="14"/>
      <c r="N18" s="14"/>
      <c r="O18" s="14"/>
      <c r="P18" s="14"/>
      <c r="Q18" s="14"/>
      <c r="R18" s="14"/>
      <c r="S18" s="14"/>
      <c r="T18" s="14"/>
      <c r="U18" s="14"/>
      <c r="V18" s="14"/>
      <c r="W18" s="14"/>
      <c r="X18" s="14"/>
      <c r="Y18" s="14"/>
      <c r="Z18" s="14"/>
      <c r="AA18" s="14"/>
      <c r="AB18" s="14"/>
      <c r="AC18" s="14"/>
      <c r="AD18" s="7"/>
      <c r="AE18" s="7"/>
      <c r="AF18" s="7"/>
      <c r="AG18" s="7"/>
      <c r="AH18" s="7"/>
      <c r="AI18" s="7"/>
      <c r="AJ18" s="7"/>
      <c r="AK18" s="7"/>
      <c r="AL18" s="7"/>
      <c r="AM18" s="7"/>
      <c r="AN18" s="7"/>
      <c r="AO18" s="7"/>
      <c r="AP18" s="7"/>
      <c r="AQ18" s="7"/>
      <c r="AR18" s="7"/>
      <c r="AS18" s="7"/>
      <c r="AT18" s="7"/>
      <c r="AU18" s="7"/>
      <c r="AV18" s="7"/>
      <c r="AW18" s="7"/>
      <c r="AX18" s="7"/>
    </row>
    <row r="19" spans="1:50" x14ac:dyDescent="0.25">
      <c r="A19" s="2" t="s">
        <v>15</v>
      </c>
      <c r="B19" s="19"/>
      <c r="C19" s="19"/>
      <c r="D19" s="19"/>
      <c r="E19" s="19"/>
      <c r="F19" s="19"/>
      <c r="G19" s="19"/>
      <c r="H19" s="14"/>
      <c r="I19" s="14"/>
      <c r="J19" s="14"/>
      <c r="K19" s="14"/>
      <c r="L19" s="14"/>
      <c r="M19" s="14"/>
      <c r="N19" s="14"/>
      <c r="O19" s="14"/>
      <c r="P19" s="14"/>
      <c r="Q19" s="14"/>
      <c r="R19" s="14"/>
      <c r="S19" s="14"/>
      <c r="T19" s="14"/>
      <c r="U19" s="14"/>
      <c r="V19" s="14"/>
      <c r="W19" s="14"/>
      <c r="X19" s="14"/>
      <c r="Y19" s="14"/>
      <c r="Z19" s="14"/>
      <c r="AA19" s="14"/>
      <c r="AB19" s="14"/>
      <c r="AC19" s="14"/>
      <c r="AD19" s="7"/>
      <c r="AE19" s="7"/>
      <c r="AF19" s="7"/>
      <c r="AG19" s="7"/>
      <c r="AH19" s="7"/>
      <c r="AI19" s="7"/>
      <c r="AJ19" s="7"/>
      <c r="AK19" s="7"/>
      <c r="AL19" s="7"/>
      <c r="AM19" s="7"/>
      <c r="AN19" s="7"/>
      <c r="AO19" s="7"/>
      <c r="AP19" s="7"/>
      <c r="AQ19" s="7"/>
      <c r="AR19" s="7"/>
      <c r="AS19" s="7"/>
      <c r="AT19" s="7"/>
      <c r="AU19" s="7"/>
      <c r="AV19" s="7"/>
      <c r="AW19" s="7"/>
      <c r="AX19" s="7"/>
    </row>
    <row r="20" spans="1:50" x14ac:dyDescent="0.25">
      <c r="A20" s="2" t="s">
        <v>16</v>
      </c>
      <c r="B20" s="19"/>
      <c r="C20" s="19"/>
      <c r="D20" s="19"/>
      <c r="E20" s="19"/>
      <c r="F20" s="19"/>
      <c r="G20" s="19"/>
      <c r="H20" s="14"/>
      <c r="I20" s="14"/>
      <c r="J20" s="14"/>
      <c r="K20" s="14"/>
      <c r="L20" s="14"/>
      <c r="M20" s="14"/>
      <c r="N20" s="14"/>
      <c r="O20" s="14"/>
      <c r="P20" s="14"/>
      <c r="Q20" s="14"/>
      <c r="R20" s="14"/>
      <c r="S20" s="14"/>
      <c r="T20" s="14"/>
      <c r="U20" s="14"/>
      <c r="V20" s="14"/>
      <c r="W20" s="14"/>
      <c r="X20" s="14"/>
      <c r="Y20" s="14"/>
      <c r="Z20" s="14"/>
      <c r="AA20" s="14"/>
      <c r="AB20" s="14"/>
      <c r="AC20" s="14"/>
      <c r="AD20" s="7"/>
      <c r="AE20" s="7"/>
      <c r="AF20" s="7"/>
      <c r="AG20" s="7"/>
      <c r="AH20" s="7"/>
      <c r="AI20" s="7"/>
      <c r="AJ20" s="7"/>
      <c r="AK20" s="7"/>
      <c r="AL20" s="7"/>
      <c r="AM20" s="7"/>
      <c r="AN20" s="7"/>
      <c r="AO20" s="7"/>
      <c r="AP20" s="7"/>
      <c r="AQ20" s="7"/>
      <c r="AR20" s="7"/>
      <c r="AS20" s="7"/>
      <c r="AT20" s="7"/>
      <c r="AU20" s="7"/>
      <c r="AV20" s="7"/>
      <c r="AW20" s="7"/>
      <c r="AX20" s="7"/>
    </row>
    <row r="21" spans="1:50" x14ac:dyDescent="0.25">
      <c r="A21" s="2" t="s">
        <v>19</v>
      </c>
      <c r="B21" s="19"/>
      <c r="C21" s="19"/>
      <c r="D21" s="19"/>
      <c r="E21" s="19"/>
      <c r="F21" s="19"/>
      <c r="G21" s="19"/>
      <c r="H21" s="14"/>
      <c r="I21" s="14"/>
      <c r="J21" s="14"/>
      <c r="K21" s="14"/>
      <c r="L21" s="14"/>
      <c r="M21" s="14"/>
      <c r="N21" s="14"/>
      <c r="O21" s="14"/>
      <c r="P21" s="14"/>
      <c r="Q21" s="14"/>
      <c r="R21" s="14"/>
      <c r="S21" s="14"/>
      <c r="T21" s="14"/>
      <c r="U21" s="14"/>
      <c r="V21" s="14"/>
      <c r="W21" s="14"/>
      <c r="X21" s="14"/>
      <c r="Y21" s="14"/>
      <c r="Z21" s="14"/>
      <c r="AA21" s="14"/>
      <c r="AB21" s="14"/>
      <c r="AC21" s="14"/>
      <c r="AD21" s="7"/>
      <c r="AE21" s="7"/>
      <c r="AF21" s="7"/>
      <c r="AG21" s="7"/>
      <c r="AH21" s="7"/>
      <c r="AI21" s="7"/>
      <c r="AJ21" s="7"/>
      <c r="AK21" s="7"/>
      <c r="AL21" s="7"/>
      <c r="AM21" s="7"/>
      <c r="AN21" s="7"/>
      <c r="AO21" s="7"/>
      <c r="AP21" s="7"/>
      <c r="AQ21" s="7"/>
      <c r="AR21" s="7"/>
      <c r="AS21" s="7"/>
      <c r="AT21" s="7"/>
      <c r="AU21" s="7"/>
      <c r="AV21" s="7"/>
      <c r="AW21" s="7"/>
      <c r="AX21" s="7"/>
    </row>
    <row r="22" spans="1:50" x14ac:dyDescent="0.25">
      <c r="A22" s="2" t="s">
        <v>18</v>
      </c>
      <c r="B22" s="19"/>
      <c r="C22" s="19"/>
      <c r="D22" s="19"/>
      <c r="E22" s="19"/>
      <c r="F22" s="19"/>
      <c r="G22" s="19"/>
      <c r="H22" s="14"/>
      <c r="I22" s="14"/>
      <c r="J22" s="14"/>
      <c r="K22" s="14"/>
      <c r="L22" s="14"/>
      <c r="M22" s="14"/>
      <c r="N22" s="14"/>
      <c r="O22" s="14"/>
      <c r="P22" s="14"/>
      <c r="Q22" s="14"/>
      <c r="R22" s="14"/>
      <c r="S22" s="14"/>
      <c r="T22" s="14"/>
      <c r="U22" s="14"/>
      <c r="V22" s="14"/>
      <c r="W22" s="14"/>
      <c r="X22" s="14"/>
      <c r="Y22" s="14"/>
      <c r="Z22" s="14"/>
      <c r="AA22" s="14"/>
      <c r="AB22" s="14"/>
      <c r="AC22" s="14"/>
      <c r="AD22" s="7"/>
      <c r="AE22" s="7"/>
      <c r="AF22" s="7"/>
      <c r="AG22" s="7"/>
      <c r="AH22" s="7"/>
      <c r="AI22" s="7"/>
      <c r="AJ22" s="7"/>
      <c r="AK22" s="7"/>
      <c r="AL22" s="7"/>
      <c r="AM22" s="7"/>
      <c r="AN22" s="7"/>
      <c r="AO22" s="7"/>
      <c r="AP22" s="7"/>
      <c r="AQ22" s="7"/>
      <c r="AR22" s="7"/>
      <c r="AS22" s="7"/>
      <c r="AT22" s="7"/>
      <c r="AU22" s="7"/>
      <c r="AV22" s="7"/>
      <c r="AW22" s="7"/>
      <c r="AX22" s="7"/>
    </row>
    <row r="23" spans="1:50" x14ac:dyDescent="0.25">
      <c r="A23" s="2" t="s">
        <v>17</v>
      </c>
      <c r="B23" s="19"/>
      <c r="C23" s="19"/>
      <c r="D23" s="19"/>
      <c r="E23" s="19"/>
      <c r="F23" s="19"/>
      <c r="G23" s="19"/>
      <c r="H23" s="14"/>
      <c r="I23" s="14"/>
      <c r="J23" s="14"/>
      <c r="K23" s="14"/>
      <c r="L23" s="14"/>
      <c r="M23" s="14"/>
      <c r="N23" s="14"/>
      <c r="O23" s="14"/>
      <c r="P23" s="14"/>
      <c r="Q23" s="14"/>
      <c r="R23" s="14"/>
      <c r="S23" s="14"/>
      <c r="T23" s="14"/>
      <c r="U23" s="14"/>
      <c r="V23" s="14"/>
      <c r="W23" s="14"/>
      <c r="X23" s="14"/>
      <c r="Y23" s="14"/>
      <c r="Z23" s="14"/>
      <c r="AA23" s="14"/>
      <c r="AB23" s="14"/>
      <c r="AC23" s="14"/>
      <c r="AD23" s="7"/>
      <c r="AE23" s="7"/>
      <c r="AF23" s="7"/>
      <c r="AG23" s="7"/>
      <c r="AH23" s="7"/>
      <c r="AI23" s="7"/>
      <c r="AJ23" s="7"/>
      <c r="AK23" s="7"/>
      <c r="AL23" s="7"/>
      <c r="AM23" s="7"/>
      <c r="AN23" s="7"/>
      <c r="AO23" s="7"/>
      <c r="AP23" s="7"/>
      <c r="AQ23" s="7"/>
      <c r="AR23" s="7"/>
      <c r="AS23" s="7"/>
      <c r="AT23" s="7"/>
      <c r="AU23" s="7"/>
      <c r="AV23" s="7"/>
      <c r="AW23" s="7"/>
      <c r="AX23" s="7"/>
    </row>
    <row r="24" spans="1:50" x14ac:dyDescent="0.25">
      <c r="A24" s="2" t="s">
        <v>20</v>
      </c>
      <c r="B24" s="19"/>
      <c r="C24" s="19"/>
      <c r="D24" s="19"/>
      <c r="E24" s="19"/>
      <c r="F24" s="19"/>
      <c r="G24" s="19"/>
      <c r="H24" s="14"/>
      <c r="I24" s="14"/>
      <c r="J24" s="14"/>
      <c r="K24" s="14"/>
      <c r="L24" s="14"/>
      <c r="M24" s="14"/>
      <c r="N24" s="14"/>
      <c r="O24" s="14"/>
      <c r="P24" s="14"/>
      <c r="Q24" s="14"/>
      <c r="R24" s="14"/>
      <c r="S24" s="14"/>
      <c r="T24" s="14"/>
      <c r="U24" s="14"/>
      <c r="V24" s="14"/>
      <c r="W24" s="14"/>
      <c r="X24" s="14"/>
      <c r="Y24" s="14"/>
      <c r="Z24" s="14"/>
      <c r="AA24" s="14"/>
      <c r="AB24" s="14"/>
      <c r="AC24" s="14"/>
      <c r="AD24" s="7"/>
      <c r="AE24" s="7"/>
      <c r="AF24" s="7"/>
      <c r="AG24" s="7"/>
      <c r="AH24" s="7"/>
      <c r="AI24" s="7"/>
      <c r="AJ24" s="7"/>
      <c r="AK24" s="7"/>
      <c r="AL24" s="7"/>
      <c r="AM24" s="7"/>
      <c r="AN24" s="7"/>
      <c r="AO24" s="7"/>
      <c r="AP24" s="7"/>
      <c r="AQ24" s="7"/>
      <c r="AR24" s="7"/>
      <c r="AS24" s="7"/>
      <c r="AT24" s="7"/>
      <c r="AU24" s="7"/>
      <c r="AV24" s="7"/>
      <c r="AW24" s="7"/>
      <c r="AX24" s="7"/>
    </row>
    <row r="25" spans="1:50" x14ac:dyDescent="0.25">
      <c r="A25" s="2" t="s">
        <v>21</v>
      </c>
      <c r="B25" s="19"/>
      <c r="C25" s="19"/>
      <c r="D25" s="19"/>
      <c r="E25" s="19"/>
      <c r="F25" s="19"/>
      <c r="G25" s="19"/>
      <c r="H25" s="14"/>
      <c r="I25" s="14"/>
      <c r="J25" s="14"/>
      <c r="K25" s="14"/>
      <c r="L25" s="14"/>
      <c r="M25" s="14"/>
      <c r="N25" s="14"/>
      <c r="O25" s="14"/>
      <c r="P25" s="14"/>
      <c r="Q25" s="14"/>
      <c r="R25" s="14"/>
      <c r="S25" s="14"/>
      <c r="T25" s="14"/>
      <c r="U25" s="14"/>
      <c r="V25" s="14"/>
      <c r="W25" s="14"/>
      <c r="X25" s="14"/>
      <c r="Y25" s="14"/>
      <c r="Z25" s="14"/>
      <c r="AA25" s="14"/>
      <c r="AB25" s="14"/>
      <c r="AC25" s="14"/>
      <c r="AD25" s="7"/>
      <c r="AE25" s="7"/>
      <c r="AF25" s="7"/>
      <c r="AG25" s="7"/>
      <c r="AH25" s="7"/>
      <c r="AI25" s="7"/>
      <c r="AJ25" s="7"/>
      <c r="AK25" s="7"/>
      <c r="AL25" s="7"/>
      <c r="AM25" s="7"/>
      <c r="AN25" s="7"/>
      <c r="AO25" s="7"/>
      <c r="AP25" s="7"/>
      <c r="AQ25" s="7"/>
      <c r="AR25" s="7"/>
      <c r="AS25" s="7"/>
      <c r="AT25" s="7"/>
      <c r="AU25" s="7"/>
      <c r="AV25" s="7"/>
      <c r="AW25" s="7"/>
      <c r="AX25" s="7"/>
    </row>
    <row r="26" spans="1:50" x14ac:dyDescent="0.25">
      <c r="A26" s="2" t="s">
        <v>22</v>
      </c>
      <c r="B26" s="19"/>
      <c r="C26" s="19"/>
      <c r="D26" s="19"/>
      <c r="E26" s="19"/>
      <c r="F26" s="19"/>
      <c r="G26" s="19"/>
      <c r="H26" s="14"/>
      <c r="I26" s="14"/>
      <c r="J26" s="14"/>
      <c r="K26" s="14"/>
      <c r="L26" s="14"/>
      <c r="M26" s="14"/>
      <c r="N26" s="14"/>
      <c r="O26" s="14"/>
      <c r="P26" s="14"/>
      <c r="Q26" s="14"/>
      <c r="R26" s="14"/>
      <c r="S26" s="14"/>
      <c r="T26" s="14"/>
      <c r="U26" s="14"/>
      <c r="V26" s="14"/>
      <c r="W26" s="14"/>
      <c r="X26" s="14"/>
      <c r="Y26" s="14"/>
      <c r="Z26" s="14"/>
      <c r="AA26" s="14"/>
      <c r="AB26" s="14"/>
      <c r="AC26" s="14"/>
      <c r="AD26" s="7"/>
      <c r="AE26" s="7"/>
      <c r="AF26" s="7"/>
      <c r="AG26" s="7"/>
      <c r="AH26" s="7"/>
      <c r="AI26" s="7"/>
      <c r="AJ26" s="7"/>
      <c r="AK26" s="7"/>
      <c r="AL26" s="7"/>
      <c r="AM26" s="7"/>
      <c r="AN26" s="7"/>
      <c r="AO26" s="7"/>
      <c r="AP26" s="7"/>
      <c r="AQ26" s="7"/>
      <c r="AR26" s="7"/>
      <c r="AS26" s="7"/>
      <c r="AT26" s="7"/>
      <c r="AU26" s="7"/>
      <c r="AV26" s="7"/>
      <c r="AW26" s="7"/>
      <c r="AX26" s="7"/>
    </row>
    <row r="27" spans="1:50" x14ac:dyDescent="0.25">
      <c r="A27" s="2" t="s">
        <v>23</v>
      </c>
      <c r="B27" s="19"/>
      <c r="C27" s="19"/>
      <c r="D27" s="19"/>
      <c r="E27" s="19"/>
      <c r="F27" s="19"/>
      <c r="G27" s="19"/>
      <c r="H27" s="14"/>
      <c r="I27" s="14"/>
      <c r="J27" s="14"/>
      <c r="K27" s="14"/>
      <c r="L27" s="14"/>
      <c r="M27" s="14"/>
      <c r="N27" s="14"/>
      <c r="O27" s="14"/>
      <c r="P27" s="14"/>
      <c r="Q27" s="14"/>
      <c r="R27" s="14"/>
      <c r="S27" s="14"/>
      <c r="T27" s="14"/>
      <c r="U27" s="14"/>
      <c r="V27" s="14"/>
      <c r="W27" s="14"/>
      <c r="X27" s="14"/>
      <c r="Y27" s="14"/>
      <c r="Z27" s="14"/>
      <c r="AA27" s="14"/>
      <c r="AB27" s="14"/>
      <c r="AC27" s="14"/>
      <c r="AD27" s="7"/>
      <c r="AE27" s="7"/>
      <c r="AF27" s="7"/>
      <c r="AG27" s="7"/>
      <c r="AH27" s="7"/>
      <c r="AI27" s="7"/>
      <c r="AJ27" s="7"/>
      <c r="AK27" s="7"/>
      <c r="AL27" s="7"/>
      <c r="AM27" s="7"/>
      <c r="AN27" s="7"/>
      <c r="AO27" s="7"/>
      <c r="AP27" s="7"/>
      <c r="AQ27" s="7"/>
      <c r="AR27" s="7"/>
      <c r="AS27" s="7"/>
      <c r="AT27" s="7"/>
      <c r="AU27" s="7"/>
      <c r="AV27" s="7"/>
      <c r="AW27" s="7"/>
      <c r="AX27" s="7"/>
    </row>
    <row r="28" spans="1:50" x14ac:dyDescent="0.25">
      <c r="A28" s="1" t="s">
        <v>24</v>
      </c>
      <c r="B28" s="19"/>
      <c r="C28" s="19"/>
      <c r="D28" s="19"/>
      <c r="E28" s="19"/>
      <c r="F28" s="19"/>
      <c r="G28" s="19"/>
      <c r="H28" s="14"/>
      <c r="I28" s="14"/>
      <c r="J28" s="14"/>
      <c r="K28" s="14"/>
      <c r="L28" s="14"/>
      <c r="M28" s="14"/>
      <c r="N28" s="14"/>
      <c r="O28" s="14"/>
      <c r="P28" s="14"/>
      <c r="Q28" s="14"/>
      <c r="R28" s="14"/>
      <c r="S28" s="14"/>
      <c r="T28" s="14"/>
      <c r="U28" s="14"/>
      <c r="V28" s="14"/>
      <c r="W28" s="14"/>
      <c r="X28" s="14"/>
      <c r="Y28" s="14"/>
      <c r="Z28" s="14"/>
      <c r="AA28" s="14"/>
      <c r="AB28" s="14"/>
      <c r="AC28" s="14"/>
      <c r="AD28" s="7"/>
      <c r="AE28" s="7"/>
      <c r="AF28" s="7"/>
      <c r="AG28" s="7"/>
      <c r="AH28" s="7"/>
      <c r="AI28" s="7"/>
      <c r="AJ28" s="7"/>
      <c r="AK28" s="7"/>
      <c r="AL28" s="7"/>
      <c r="AM28" s="7"/>
      <c r="AN28" s="7"/>
      <c r="AO28" s="7"/>
      <c r="AP28" s="7"/>
      <c r="AQ28" s="7"/>
      <c r="AR28" s="7"/>
      <c r="AS28" s="7"/>
      <c r="AT28" s="7"/>
      <c r="AU28" s="7"/>
      <c r="AV28" s="7"/>
      <c r="AW28" s="7"/>
      <c r="AX28" s="7"/>
    </row>
    <row r="29" spans="1:50" x14ac:dyDescent="0.25">
      <c r="A29" s="1" t="s">
        <v>25</v>
      </c>
      <c r="B29" s="19"/>
      <c r="C29" s="19"/>
      <c r="D29" s="19"/>
      <c r="E29" s="19"/>
      <c r="F29" s="19"/>
      <c r="G29" s="19"/>
      <c r="H29" s="14"/>
      <c r="I29" s="14"/>
      <c r="J29" s="14"/>
      <c r="K29" s="14"/>
      <c r="L29" s="14"/>
      <c r="M29" s="14"/>
      <c r="N29" s="14"/>
      <c r="O29" s="14"/>
      <c r="P29" s="14"/>
      <c r="Q29" s="14"/>
      <c r="R29" s="14"/>
      <c r="S29" s="14"/>
      <c r="T29" s="14"/>
      <c r="U29" s="14"/>
      <c r="V29" s="14"/>
      <c r="W29" s="14"/>
      <c r="X29" s="14"/>
      <c r="Y29" s="14"/>
      <c r="Z29" s="14"/>
      <c r="AA29" s="14"/>
      <c r="AB29" s="14"/>
      <c r="AC29" s="14"/>
      <c r="AD29" s="7"/>
      <c r="AE29" s="7"/>
      <c r="AF29" s="7"/>
      <c r="AG29" s="7"/>
      <c r="AH29" s="7"/>
      <c r="AI29" s="7"/>
      <c r="AJ29" s="7"/>
      <c r="AK29" s="7"/>
      <c r="AL29" s="7"/>
      <c r="AM29" s="7"/>
      <c r="AN29" s="7"/>
      <c r="AO29" s="7"/>
      <c r="AP29" s="7"/>
      <c r="AQ29" s="7"/>
      <c r="AR29" s="7"/>
      <c r="AS29" s="7"/>
      <c r="AT29" s="7"/>
      <c r="AU29" s="7"/>
      <c r="AV29" s="7"/>
      <c r="AW29" s="7"/>
      <c r="AX29" s="7"/>
    </row>
    <row r="30" spans="1:50" x14ac:dyDescent="0.25">
      <c r="A30" s="1" t="s">
        <v>26</v>
      </c>
      <c r="B30" s="19"/>
      <c r="C30" s="19"/>
      <c r="D30" s="19"/>
      <c r="E30" s="19"/>
      <c r="F30" s="19"/>
      <c r="G30" s="19"/>
      <c r="H30" s="14"/>
      <c r="I30" s="14"/>
      <c r="J30" s="14"/>
      <c r="K30" s="14"/>
      <c r="L30" s="14"/>
      <c r="M30" s="14"/>
      <c r="N30" s="14"/>
      <c r="O30" s="14"/>
      <c r="P30" s="14"/>
      <c r="Q30" s="14"/>
      <c r="R30" s="14"/>
      <c r="S30" s="14"/>
      <c r="T30" s="14"/>
      <c r="U30" s="14"/>
      <c r="V30" s="14"/>
      <c r="W30" s="14"/>
      <c r="X30" s="14"/>
      <c r="Y30" s="14"/>
      <c r="Z30" s="14"/>
      <c r="AA30" s="14"/>
      <c r="AB30" s="14"/>
      <c r="AC30" s="14"/>
      <c r="AD30" s="7"/>
      <c r="AE30" s="7"/>
      <c r="AF30" s="7"/>
      <c r="AG30" s="7"/>
      <c r="AH30" s="7"/>
      <c r="AI30" s="7"/>
      <c r="AJ30" s="7"/>
      <c r="AK30" s="7"/>
      <c r="AL30" s="7"/>
      <c r="AM30" s="7"/>
      <c r="AN30" s="7"/>
      <c r="AO30" s="7"/>
      <c r="AP30" s="7"/>
      <c r="AQ30" s="7"/>
      <c r="AR30" s="7"/>
      <c r="AS30" s="7"/>
      <c r="AT30" s="7"/>
      <c r="AU30" s="7"/>
      <c r="AV30" s="7"/>
      <c r="AW30" s="7"/>
      <c r="AX30" s="7"/>
    </row>
    <row r="32" spans="1:50" s="5" customFormat="1" ht="15.75" x14ac:dyDescent="0.25">
      <c r="A32" s="9" t="s">
        <v>0</v>
      </c>
      <c r="B32" s="12">
        <f>B95</f>
        <v>0</v>
      </c>
      <c r="C32" s="12">
        <f t="shared" ref="C32:AX32" si="0">C95</f>
        <v>0</v>
      </c>
      <c r="D32" s="12">
        <f t="shared" si="0"/>
        <v>0</v>
      </c>
      <c r="E32" s="12">
        <f t="shared" si="0"/>
        <v>0</v>
      </c>
      <c r="F32" s="12">
        <f t="shared" si="0"/>
        <v>0</v>
      </c>
      <c r="G32" s="12">
        <f t="shared" si="0"/>
        <v>0</v>
      </c>
      <c r="H32" s="12">
        <f t="shared" si="0"/>
        <v>0</v>
      </c>
      <c r="I32" s="12">
        <f t="shared" si="0"/>
        <v>0</v>
      </c>
      <c r="J32" s="12">
        <f t="shared" si="0"/>
        <v>0</v>
      </c>
      <c r="K32" s="12">
        <f t="shared" si="0"/>
        <v>0</v>
      </c>
      <c r="L32" s="12">
        <f t="shared" si="0"/>
        <v>0</v>
      </c>
      <c r="M32" s="12">
        <f t="shared" si="0"/>
        <v>0</v>
      </c>
      <c r="N32" s="12">
        <f t="shared" si="0"/>
        <v>0</v>
      </c>
      <c r="O32" s="12">
        <f t="shared" si="0"/>
        <v>0</v>
      </c>
      <c r="P32" s="12">
        <f t="shared" si="0"/>
        <v>0</v>
      </c>
      <c r="Q32" s="12">
        <f t="shared" si="0"/>
        <v>0</v>
      </c>
      <c r="R32" s="12">
        <f t="shared" si="0"/>
        <v>0</v>
      </c>
      <c r="S32" s="12">
        <f t="shared" si="0"/>
        <v>0</v>
      </c>
      <c r="T32" s="12">
        <f t="shared" si="0"/>
        <v>0</v>
      </c>
      <c r="U32" s="12">
        <f t="shared" si="0"/>
        <v>0</v>
      </c>
      <c r="V32" s="12">
        <f t="shared" si="0"/>
        <v>0</v>
      </c>
      <c r="W32" s="12">
        <f t="shared" si="0"/>
        <v>0</v>
      </c>
      <c r="X32" s="12">
        <f t="shared" si="0"/>
        <v>0</v>
      </c>
      <c r="Y32" s="12">
        <f t="shared" si="0"/>
        <v>0</v>
      </c>
      <c r="Z32" s="12">
        <f t="shared" si="0"/>
        <v>0</v>
      </c>
      <c r="AA32" s="12">
        <f t="shared" si="0"/>
        <v>0</v>
      </c>
      <c r="AB32" s="12">
        <f t="shared" si="0"/>
        <v>0</v>
      </c>
      <c r="AC32" s="12">
        <f t="shared" si="0"/>
        <v>0</v>
      </c>
      <c r="AD32" s="12">
        <f t="shared" si="0"/>
        <v>0</v>
      </c>
      <c r="AE32" s="12">
        <f t="shared" si="0"/>
        <v>0</v>
      </c>
      <c r="AF32" s="12">
        <f t="shared" si="0"/>
        <v>0</v>
      </c>
      <c r="AG32" s="12">
        <f t="shared" si="0"/>
        <v>0</v>
      </c>
      <c r="AH32" s="12">
        <f t="shared" si="0"/>
        <v>0</v>
      </c>
      <c r="AI32" s="12">
        <f t="shared" si="0"/>
        <v>0</v>
      </c>
      <c r="AJ32" s="12">
        <f t="shared" si="0"/>
        <v>0</v>
      </c>
      <c r="AK32" s="12">
        <f t="shared" si="0"/>
        <v>0</v>
      </c>
      <c r="AL32" s="12">
        <f t="shared" si="0"/>
        <v>0</v>
      </c>
      <c r="AM32" s="12">
        <f t="shared" si="0"/>
        <v>0</v>
      </c>
      <c r="AN32" s="12">
        <f t="shared" si="0"/>
        <v>0</v>
      </c>
      <c r="AO32" s="12">
        <f t="shared" si="0"/>
        <v>0</v>
      </c>
      <c r="AP32" s="12">
        <f t="shared" si="0"/>
        <v>0</v>
      </c>
      <c r="AQ32" s="12">
        <f t="shared" si="0"/>
        <v>0</v>
      </c>
      <c r="AR32" s="12">
        <f t="shared" si="0"/>
        <v>0</v>
      </c>
      <c r="AS32" s="12">
        <f t="shared" si="0"/>
        <v>0</v>
      </c>
      <c r="AT32" s="12">
        <f t="shared" si="0"/>
        <v>0</v>
      </c>
      <c r="AU32" s="12">
        <f t="shared" si="0"/>
        <v>0</v>
      </c>
      <c r="AV32" s="12">
        <f t="shared" si="0"/>
        <v>0</v>
      </c>
      <c r="AW32" s="12">
        <f t="shared" si="0"/>
        <v>0</v>
      </c>
      <c r="AX32" s="12">
        <f t="shared" si="0"/>
        <v>0</v>
      </c>
    </row>
    <row r="34" spans="2:50" s="10" customFormat="1" x14ac:dyDescent="0.2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2:50" s="23" customFormat="1" x14ac:dyDescent="0.2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spans="2:50" s="23" customFormat="1" x14ac:dyDescent="0.2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2:50" s="23" customFormat="1" x14ac:dyDescent="0.2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row>
    <row r="38" spans="2:50" s="23" customFormat="1" x14ac:dyDescent="0.2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row>
    <row r="39" spans="2:50" s="23" customFormat="1" x14ac:dyDescent="0.2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row>
    <row r="40" spans="2:50" s="23" customFormat="1" x14ac:dyDescent="0.2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row>
    <row r="41" spans="2:50" s="23" customFormat="1" x14ac:dyDescent="0.2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row>
    <row r="42" spans="2:50" s="23" customFormat="1" x14ac:dyDescent="0.2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row>
    <row r="43" spans="2:50" s="23" customFormat="1" x14ac:dyDescent="0.2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row>
    <row r="44" spans="2:50" s="23" customFormat="1" x14ac:dyDescent="0.2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row>
    <row r="45" spans="2:50" s="23" customFormat="1"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row>
    <row r="46" spans="2:50" s="23" customFormat="1"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row>
    <row r="47" spans="2:50" s="23" customFormat="1"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row>
    <row r="48" spans="2:50" s="23" customFormat="1"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row>
    <row r="49" spans="1:147" s="23" customFormat="1"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row>
    <row r="50" spans="1:147" s="23" customFormat="1"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row>
    <row r="51" spans="1:147" s="23" customFormat="1"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row>
    <row r="52" spans="1:147" s="23" customFormat="1"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row>
    <row r="53" spans="1:147" s="23" customFormat="1"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row>
    <row r="54" spans="1:147" s="23" customFormat="1"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row>
    <row r="55" spans="1:147" s="23" customFormat="1"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row>
    <row r="56" spans="1:147" s="23" customFormat="1"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row>
    <row r="57" spans="1:147" s="23" customFormat="1"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row>
    <row r="58" spans="1:147" s="23" customFormat="1"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row>
    <row r="59" spans="1:147" s="23" customFormat="1"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row>
    <row r="60" spans="1:147" s="23" customFormat="1"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row>
    <row r="61" spans="1:147" x14ac:dyDescent="0.25">
      <c r="AD61" s="13"/>
      <c r="AE61" s="13"/>
      <c r="AF61" s="13"/>
      <c r="AG61" s="13"/>
      <c r="AH61" s="13"/>
      <c r="AI61" s="13"/>
      <c r="AJ61" s="13"/>
      <c r="AK61" s="13"/>
      <c r="AL61" s="13"/>
      <c r="AM61" s="13"/>
      <c r="AN61" s="13"/>
      <c r="AO61" s="13"/>
      <c r="AP61" s="13"/>
      <c r="AQ61" s="13"/>
      <c r="AR61" s="13"/>
      <c r="AS61" s="13"/>
      <c r="AT61" s="13"/>
      <c r="AU61" s="13"/>
      <c r="AV61" s="13"/>
      <c r="AW61" s="13"/>
      <c r="AX61" s="13"/>
    </row>
    <row r="62" spans="1:147" x14ac:dyDescent="0.25">
      <c r="A62" s="1" t="s">
        <v>163</v>
      </c>
      <c r="B62" s="1">
        <f>IF(B15&gt;2,IF(B24&gt;20,IF(B15&gt;15,IF(B21&gt;5,IF(B15&gt;30,100,IF(B12&gt;25,84.333333,85.666667)),100),IF(B15&gt;7,IF(B10&gt;45,IF(B11&gt;15,86.333333,76),IF(B12&gt;15,IF(B11&gt;20,28,45),IF(B11&gt;10,IF(B15&gt;10,IF(B16&gt;5,IF(B11&gt;15,49,57),73.4),IF(B15&gt;8,100,79.75)),IF(B15&gt;9,31.75,IF(B25&gt;2,IF(B15&gt;8,50,56),IF(B18&gt;1,49,IF(B15&gt;8,67.2,66.25))))))),IF(B16&gt;4,IF(B12&gt;10,100,83.333333),IF(B12&gt;7.5,IF(B21&gt;4,69.5,22.5),IF(B11&gt;9,77.6,IF(B15&gt;2.083333333,70.333333,69.285714)))))),IF(B24&gt;6,IF(B23&gt;1,IF(B21&gt;3,IF(B15&gt;3,IF(B25&gt;1,IF(B23&gt;4,IF(B15&gt;4,25,26.125),29.333333),IF(B15&gt;4,37.3,42)),IF(B11&gt;5.816666667,60.833333,IF(B15&gt;2.291666667,52.2,45))),IF(B15&gt;5,73.4,IF(B22&gt;2,IF(B15&gt;4,52.6,35.666667),IF(B12&gt;8,48.4,IF(B15&gt;4,56.666667,54.6))))),IF(B16&gt;0,20.25,IF(B15&gt;2.291666667,28.8,33))),IF(B15&gt;2.708333333,37,75.25))),IF(B16&gt;1.141666667,IF(B16&gt;5,IF(B10&gt;20,IF(B18&gt;15,10.5,IF(B16&gt;7,IF(B11&gt;0,3,4.666667),9.333333)),IF(B11&gt;1,28,22.75)),IF(B23&gt;3,IF(B12&gt;15,54.25,IF(B11&gt;5,35,IF(B12&gt;6,46.7,IF(B15&gt;1.458333333,43.375,45)))),IF(B16&gt;3,36,IF(B11&gt;5,IF(B15&gt;1,32.666667,26),IF(B12&gt;3,IF(B18&gt;1,24,IF(B11&gt;2,17.5,14)),IF(B15&gt;0,14.7,14)))))),IF(B15&gt;0,IF(B15&gt;1.458333333,IF(B15&gt;1.666666667,IF(B11&gt;2,4.666667,8),11),IF(B10&gt;4,IF(B15&gt;0.1,IF(B15&gt;1,13.625,12.833333),15.833333),IF(B10&gt;3,26,IF(B22&gt;1,IF(B12&gt;1,17.4,16.333333),23.285714)))),IF(B12&gt;0,1.5,0))))</f>
        <v>0</v>
      </c>
      <c r="C62" s="1">
        <f t="shared" ref="C62:AC62" si="1">IF(C15&gt;2,IF(C24&gt;20,IF(C15&gt;15,IF(C21&gt;5,IF(C15&gt;30,100,IF(C12&gt;25,84.333333,85.666667)),100),IF(C15&gt;7,IF(C10&gt;45,IF(C11&gt;15,86.333333,76),IF(C12&gt;15,IF(C11&gt;20,28,45),IF(C11&gt;10,IF(C15&gt;10,IF(C16&gt;5,IF(C11&gt;15,49,57),73.4),IF(C15&gt;8,100,79.75)),IF(C15&gt;9,31.75,IF(C25&gt;2,IF(C15&gt;8,50,56),IF(C18&gt;1,49,IF(C15&gt;8,67.2,66.25))))))),IF(C16&gt;4,IF(C12&gt;10,100,83.333333),IF(C12&gt;7.5,IF(C21&gt;4,69.5,22.5),IF(C11&gt;9,77.6,IF(C15&gt;2.083333333,70.333333,69.285714)))))),IF(C24&gt;6,IF(C23&gt;1,IF(C21&gt;3,IF(C15&gt;3,IF(C25&gt;1,IF(C23&gt;4,IF(C15&gt;4,25,26.125),29.333333),IF(C15&gt;4,37.3,42)),IF(C11&gt;5.816666667,60.833333,IF(C15&gt;2.291666667,52.2,45))),IF(C15&gt;5,73.4,IF(C22&gt;2,IF(C15&gt;4,52.6,35.666667),IF(C12&gt;8,48.4,IF(C15&gt;4,56.666667,54.6))))),IF(C16&gt;0,20.25,IF(C15&gt;2.291666667,28.8,33))),IF(C15&gt;2.708333333,37,75.25))),IF(C16&gt;1.141666667,IF(C16&gt;5,IF(C10&gt;20,IF(C18&gt;15,10.5,IF(C16&gt;7,IF(C11&gt;0,3,4.666667),9.333333)),IF(C11&gt;1,28,22.75)),IF(C23&gt;3,IF(C12&gt;15,54.25,IF(C11&gt;5,35,IF(C12&gt;6,46.7,IF(C15&gt;1.458333333,43.375,45)))),IF(C16&gt;3,36,IF(C11&gt;5,IF(C15&gt;1,32.666667,26),IF(C12&gt;3,IF(C18&gt;1,24,IF(C11&gt;2,17.5,14)),IF(C15&gt;0,14.7,14)))))),IF(C15&gt;0,IF(C15&gt;1.458333333,IF(C15&gt;1.666666667,IF(C11&gt;2,4.666667,8),11),IF(C10&gt;4,IF(C15&gt;0.1,IF(C15&gt;1,13.625,12.833333),15.833333),IF(C10&gt;3,26,IF(C22&gt;1,IF(C12&gt;1,17.4,16.333333),23.285714)))),IF(C12&gt;0,1.5,0))))</f>
        <v>0</v>
      </c>
      <c r="D62" s="1">
        <f t="shared" si="1"/>
        <v>0</v>
      </c>
      <c r="E62" s="1">
        <f t="shared" si="1"/>
        <v>0</v>
      </c>
      <c r="F62" s="1">
        <f t="shared" si="1"/>
        <v>0</v>
      </c>
      <c r="G62" s="1">
        <f t="shared" si="1"/>
        <v>0</v>
      </c>
      <c r="H62" s="1">
        <f t="shared" si="1"/>
        <v>0</v>
      </c>
      <c r="I62" s="1">
        <f t="shared" si="1"/>
        <v>0</v>
      </c>
      <c r="J62" s="1">
        <f t="shared" si="1"/>
        <v>0</v>
      </c>
      <c r="K62" s="1">
        <f t="shared" si="1"/>
        <v>0</v>
      </c>
      <c r="L62" s="1">
        <f t="shared" si="1"/>
        <v>0</v>
      </c>
      <c r="M62" s="1">
        <f t="shared" si="1"/>
        <v>0</v>
      </c>
      <c r="N62" s="1">
        <f t="shared" si="1"/>
        <v>0</v>
      </c>
      <c r="O62" s="1">
        <f t="shared" si="1"/>
        <v>0</v>
      </c>
      <c r="P62" s="1">
        <f t="shared" si="1"/>
        <v>0</v>
      </c>
      <c r="Q62" s="1">
        <f t="shared" si="1"/>
        <v>0</v>
      </c>
      <c r="R62" s="1">
        <f t="shared" si="1"/>
        <v>0</v>
      </c>
      <c r="S62" s="1">
        <f t="shared" si="1"/>
        <v>0</v>
      </c>
      <c r="T62" s="1">
        <f t="shared" si="1"/>
        <v>0</v>
      </c>
      <c r="U62" s="1">
        <f t="shared" si="1"/>
        <v>0</v>
      </c>
      <c r="V62" s="1">
        <f t="shared" si="1"/>
        <v>0</v>
      </c>
      <c r="W62" s="1">
        <f t="shared" si="1"/>
        <v>0</v>
      </c>
      <c r="X62" s="1">
        <f t="shared" si="1"/>
        <v>0</v>
      </c>
      <c r="Y62" s="1">
        <f t="shared" si="1"/>
        <v>0</v>
      </c>
      <c r="Z62" s="1">
        <f t="shared" si="1"/>
        <v>0</v>
      </c>
      <c r="AA62" s="1">
        <f t="shared" si="1"/>
        <v>0</v>
      </c>
      <c r="AB62" s="1">
        <f t="shared" si="1"/>
        <v>0</v>
      </c>
      <c r="AC62" s="1">
        <f t="shared" si="1"/>
        <v>0</v>
      </c>
      <c r="AD62" s="1">
        <f t="shared" ref="AD62:CO62" si="2">IF(AD15&gt;2,IF(AD24&gt;20,IF(AD15&gt;15,IF(AD21&gt;5,IF(AD15&gt;30,100,IF(AD12&gt;25,84.333333,85.666667)),100),IF(AD15&gt;7,IF(AD10&gt;45,IF(AD11&gt;15,86.333333,76),IF(AD12&gt;15,IF(AD11&gt;20,28,45),IF(AD11&gt;10,IF(AD15&gt;10,IF(AD16&gt;5,IF(AD11&gt;15,49,57),73.4),IF(AD15&gt;8,100,79.75)),IF(AD15&gt;9,31.75,IF(AD25&gt;2,IF(AD15&gt;8,50,56),IF(AD18&gt;1,49,IF(AD15&gt;8,67.2,66.25))))))),IF(AD16&gt;4,IF(AD12&gt;10,100,83.333333),IF(AD12&gt;7.5,IF(AD21&gt;4,69.5,22.5),IF(AD11&gt;9,77.6,IF(AD15&gt;2.083333333,70.333333,69.285714)))))),IF(AD24&gt;6,IF(AD23&gt;1,IF(AD21&gt;3,IF(AD15&gt;3,IF(AD25&gt;1,IF(AD23&gt;4,IF(AD15&gt;4,25,26.125),29.333333),IF(AD15&gt;4,37.3,42)),IF(AD11&gt;5.816666667,60.833333,IF(AD15&gt;2.291666667,52.2,45))),IF(AD15&gt;5,73.4,IF(AD22&gt;2,IF(AD15&gt;4,52.6,35.666667),IF(AD12&gt;8,48.4,IF(AD15&gt;4,56.666667,54.6))))),IF(AD16&gt;0,20.25,IF(AD15&gt;2.291666667,28.8,33))),IF(AD15&gt;2.708333333,37,75.25))),IF(AD16&gt;1.141666667,IF(AD16&gt;5,IF(AD10&gt;20,IF(AD18&gt;15,10.5,IF(AD16&gt;7,IF(AD11&gt;0,3,4.666667),9.333333)),IF(AD11&gt;1,28,22.75)),IF(AD23&gt;3,IF(AD12&gt;15,54.25,IF(AD11&gt;5,35,IF(AD12&gt;6,46.7,IF(AD15&gt;1.458333333,43.375,45)))),IF(AD16&gt;3,36,IF(AD11&gt;5,IF(AD15&gt;1,32.666667,26),IF(AD12&gt;3,IF(AD18&gt;1,24,IF(AD11&gt;2,17.5,14)),IF(AD15&gt;0,14.7,14)))))),IF(AD15&gt;0,IF(AD15&gt;1.458333333,IF(AD15&gt;1.666666667,IF(AD11&gt;2,4.666667,8),11),IF(AD10&gt;4,IF(AD15&gt;0.1,IF(AD15&gt;1,13.625,12.833333),15.833333),IF(AD10&gt;3,26,IF(AD22&gt;1,IF(AD12&gt;1,17.4,16.333333),23.285714)))),IF(AD12&gt;0,1.5,0))))</f>
        <v>0</v>
      </c>
      <c r="AE62" s="1">
        <f t="shared" si="2"/>
        <v>0</v>
      </c>
      <c r="AF62" s="1">
        <f t="shared" si="2"/>
        <v>0</v>
      </c>
      <c r="AG62" s="1">
        <f t="shared" si="2"/>
        <v>0</v>
      </c>
      <c r="AH62" s="1">
        <f t="shared" si="2"/>
        <v>0</v>
      </c>
      <c r="AI62" s="1">
        <f t="shared" si="2"/>
        <v>0</v>
      </c>
      <c r="AJ62" s="1">
        <f t="shared" si="2"/>
        <v>0</v>
      </c>
      <c r="AK62" s="1">
        <f t="shared" si="2"/>
        <v>0</v>
      </c>
      <c r="AL62" s="1">
        <f t="shared" si="2"/>
        <v>0</v>
      </c>
      <c r="AM62" s="1">
        <f t="shared" si="2"/>
        <v>0</v>
      </c>
      <c r="AN62" s="1">
        <f t="shared" si="2"/>
        <v>0</v>
      </c>
      <c r="AO62" s="1">
        <f t="shared" si="2"/>
        <v>0</v>
      </c>
      <c r="AP62" s="1">
        <f t="shared" si="2"/>
        <v>0</v>
      </c>
      <c r="AQ62" s="1">
        <f t="shared" si="2"/>
        <v>0</v>
      </c>
      <c r="AR62" s="1">
        <f t="shared" si="2"/>
        <v>0</v>
      </c>
      <c r="AS62" s="1">
        <f t="shared" si="2"/>
        <v>0</v>
      </c>
      <c r="AT62" s="1">
        <f t="shared" si="2"/>
        <v>0</v>
      </c>
      <c r="AU62" s="1">
        <f t="shared" si="2"/>
        <v>0</v>
      </c>
      <c r="AV62" s="1">
        <f t="shared" si="2"/>
        <v>0</v>
      </c>
      <c r="AW62" s="1">
        <f t="shared" si="2"/>
        <v>0</v>
      </c>
      <c r="AX62" s="1">
        <f t="shared" si="2"/>
        <v>0</v>
      </c>
      <c r="AY62" s="1">
        <f t="shared" si="2"/>
        <v>0</v>
      </c>
      <c r="AZ62" s="1">
        <f t="shared" si="2"/>
        <v>0</v>
      </c>
      <c r="BA62" s="1">
        <f t="shared" si="2"/>
        <v>0</v>
      </c>
      <c r="BB62" s="1">
        <f t="shared" si="2"/>
        <v>0</v>
      </c>
      <c r="BC62" s="1">
        <f t="shared" si="2"/>
        <v>0</v>
      </c>
      <c r="BD62" s="1">
        <f t="shared" si="2"/>
        <v>0</v>
      </c>
      <c r="BE62" s="1">
        <f t="shared" si="2"/>
        <v>0</v>
      </c>
      <c r="BF62" s="1">
        <f t="shared" si="2"/>
        <v>0</v>
      </c>
      <c r="BG62" s="1">
        <f t="shared" si="2"/>
        <v>0</v>
      </c>
      <c r="BH62" s="1">
        <f t="shared" si="2"/>
        <v>0</v>
      </c>
      <c r="BI62" s="1">
        <f t="shared" si="2"/>
        <v>0</v>
      </c>
      <c r="BJ62" s="1">
        <f t="shared" si="2"/>
        <v>0</v>
      </c>
      <c r="BK62" s="1">
        <f t="shared" si="2"/>
        <v>0</v>
      </c>
      <c r="BL62" s="1">
        <f t="shared" si="2"/>
        <v>0</v>
      </c>
      <c r="BM62" s="1">
        <f t="shared" si="2"/>
        <v>0</v>
      </c>
      <c r="BN62" s="1">
        <f t="shared" si="2"/>
        <v>0</v>
      </c>
      <c r="BO62" s="1">
        <f t="shared" si="2"/>
        <v>0</v>
      </c>
      <c r="BP62" s="1">
        <f t="shared" si="2"/>
        <v>0</v>
      </c>
      <c r="BQ62" s="1">
        <f t="shared" si="2"/>
        <v>0</v>
      </c>
      <c r="BR62" s="1">
        <f t="shared" si="2"/>
        <v>0</v>
      </c>
      <c r="BS62" s="1">
        <f t="shared" si="2"/>
        <v>0</v>
      </c>
      <c r="BT62" s="1">
        <f t="shared" si="2"/>
        <v>0</v>
      </c>
      <c r="BU62" s="1">
        <f t="shared" si="2"/>
        <v>0</v>
      </c>
      <c r="BV62" s="1">
        <f t="shared" si="2"/>
        <v>0</v>
      </c>
      <c r="BW62" s="1">
        <f t="shared" si="2"/>
        <v>0</v>
      </c>
      <c r="BX62" s="1">
        <f t="shared" si="2"/>
        <v>0</v>
      </c>
      <c r="BY62" s="1">
        <f t="shared" si="2"/>
        <v>0</v>
      </c>
      <c r="BZ62" s="1">
        <f t="shared" si="2"/>
        <v>0</v>
      </c>
      <c r="CA62" s="1">
        <f t="shared" si="2"/>
        <v>0</v>
      </c>
      <c r="CB62" s="1">
        <f t="shared" si="2"/>
        <v>0</v>
      </c>
      <c r="CC62" s="1">
        <f t="shared" si="2"/>
        <v>0</v>
      </c>
      <c r="CD62" s="1">
        <f t="shared" si="2"/>
        <v>0</v>
      </c>
      <c r="CE62" s="1">
        <f t="shared" si="2"/>
        <v>0</v>
      </c>
      <c r="CF62" s="1">
        <f t="shared" si="2"/>
        <v>0</v>
      </c>
      <c r="CG62" s="1">
        <f t="shared" si="2"/>
        <v>0</v>
      </c>
      <c r="CH62" s="1">
        <f t="shared" si="2"/>
        <v>0</v>
      </c>
      <c r="CI62" s="1">
        <f t="shared" si="2"/>
        <v>0</v>
      </c>
      <c r="CJ62" s="1">
        <f t="shared" si="2"/>
        <v>0</v>
      </c>
      <c r="CK62" s="1">
        <f t="shared" si="2"/>
        <v>0</v>
      </c>
      <c r="CL62" s="1">
        <f t="shared" si="2"/>
        <v>0</v>
      </c>
      <c r="CM62" s="1">
        <f t="shared" si="2"/>
        <v>0</v>
      </c>
      <c r="CN62" s="1">
        <f t="shared" si="2"/>
        <v>0</v>
      </c>
      <c r="CO62" s="1">
        <f t="shared" si="2"/>
        <v>0</v>
      </c>
      <c r="CP62" s="1">
        <f t="shared" ref="CP62:EQ62" si="3">IF(CP15&gt;2,IF(CP24&gt;20,IF(CP15&gt;15,IF(CP21&gt;5,IF(CP15&gt;30,100,IF(CP12&gt;25,84.333333,85.666667)),100),IF(CP15&gt;7,IF(CP10&gt;45,IF(CP11&gt;15,86.333333,76),IF(CP12&gt;15,IF(CP11&gt;20,28,45),IF(CP11&gt;10,IF(CP15&gt;10,IF(CP16&gt;5,IF(CP11&gt;15,49,57),73.4),IF(CP15&gt;8,100,79.75)),IF(CP15&gt;9,31.75,IF(CP25&gt;2,IF(CP15&gt;8,50,56),IF(CP18&gt;1,49,IF(CP15&gt;8,67.2,66.25))))))),IF(CP16&gt;4,IF(CP12&gt;10,100,83.333333),IF(CP12&gt;7.5,IF(CP21&gt;4,69.5,22.5),IF(CP11&gt;9,77.6,IF(CP15&gt;2.083333333,70.333333,69.285714)))))),IF(CP24&gt;6,IF(CP23&gt;1,IF(CP21&gt;3,IF(CP15&gt;3,IF(CP25&gt;1,IF(CP23&gt;4,IF(CP15&gt;4,25,26.125),29.333333),IF(CP15&gt;4,37.3,42)),IF(CP11&gt;5.816666667,60.833333,IF(CP15&gt;2.291666667,52.2,45))),IF(CP15&gt;5,73.4,IF(CP22&gt;2,IF(CP15&gt;4,52.6,35.666667),IF(CP12&gt;8,48.4,IF(CP15&gt;4,56.666667,54.6))))),IF(CP16&gt;0,20.25,IF(CP15&gt;2.291666667,28.8,33))),IF(CP15&gt;2.708333333,37,75.25))),IF(CP16&gt;1.141666667,IF(CP16&gt;5,IF(CP10&gt;20,IF(CP18&gt;15,10.5,IF(CP16&gt;7,IF(CP11&gt;0,3,4.666667),9.333333)),IF(CP11&gt;1,28,22.75)),IF(CP23&gt;3,IF(CP12&gt;15,54.25,IF(CP11&gt;5,35,IF(CP12&gt;6,46.7,IF(CP15&gt;1.458333333,43.375,45)))),IF(CP16&gt;3,36,IF(CP11&gt;5,IF(CP15&gt;1,32.666667,26),IF(CP12&gt;3,IF(CP18&gt;1,24,IF(CP11&gt;2,17.5,14)),IF(CP15&gt;0,14.7,14)))))),IF(CP15&gt;0,IF(CP15&gt;1.458333333,IF(CP15&gt;1.666666667,IF(CP11&gt;2,4.666667,8),11),IF(CP10&gt;4,IF(CP15&gt;0.1,IF(CP15&gt;1,13.625,12.833333),15.833333),IF(CP10&gt;3,26,IF(CP22&gt;1,IF(CP12&gt;1,17.4,16.333333),23.285714)))),IF(CP12&gt;0,1.5,0))))</f>
        <v>0</v>
      </c>
      <c r="CQ62" s="1">
        <f t="shared" si="3"/>
        <v>0</v>
      </c>
      <c r="CR62" s="1">
        <f t="shared" si="3"/>
        <v>0</v>
      </c>
      <c r="CS62" s="1">
        <f t="shared" si="3"/>
        <v>0</v>
      </c>
      <c r="CT62" s="1">
        <f t="shared" si="3"/>
        <v>0</v>
      </c>
      <c r="CU62" s="1">
        <f t="shared" si="3"/>
        <v>0</v>
      </c>
      <c r="CV62" s="1">
        <f t="shared" si="3"/>
        <v>0</v>
      </c>
      <c r="CW62" s="1">
        <f t="shared" si="3"/>
        <v>0</v>
      </c>
      <c r="CX62" s="1">
        <f t="shared" si="3"/>
        <v>0</v>
      </c>
      <c r="CY62" s="1">
        <f t="shared" si="3"/>
        <v>0</v>
      </c>
      <c r="CZ62" s="1">
        <f t="shared" si="3"/>
        <v>0</v>
      </c>
      <c r="DA62" s="1">
        <f t="shared" si="3"/>
        <v>0</v>
      </c>
      <c r="DB62" s="1">
        <f t="shared" si="3"/>
        <v>0</v>
      </c>
      <c r="DC62" s="1">
        <f t="shared" si="3"/>
        <v>0</v>
      </c>
      <c r="DD62" s="1">
        <f t="shared" si="3"/>
        <v>0</v>
      </c>
      <c r="DE62" s="1">
        <f t="shared" si="3"/>
        <v>0</v>
      </c>
      <c r="DF62" s="1">
        <f t="shared" si="3"/>
        <v>0</v>
      </c>
      <c r="DG62" s="1">
        <f t="shared" si="3"/>
        <v>0</v>
      </c>
      <c r="DH62" s="1">
        <f t="shared" si="3"/>
        <v>0</v>
      </c>
      <c r="DI62" s="1">
        <f t="shared" si="3"/>
        <v>0</v>
      </c>
      <c r="DJ62" s="1">
        <f t="shared" si="3"/>
        <v>0</v>
      </c>
      <c r="DK62" s="1">
        <f t="shared" si="3"/>
        <v>0</v>
      </c>
      <c r="DL62" s="1">
        <f t="shared" si="3"/>
        <v>0</v>
      </c>
      <c r="DM62" s="1">
        <f t="shared" si="3"/>
        <v>0</v>
      </c>
      <c r="DN62" s="1">
        <f t="shared" si="3"/>
        <v>0</v>
      </c>
      <c r="DO62" s="1">
        <f t="shared" si="3"/>
        <v>0</v>
      </c>
      <c r="DP62" s="1">
        <f t="shared" si="3"/>
        <v>0</v>
      </c>
      <c r="DQ62" s="1">
        <f t="shared" si="3"/>
        <v>0</v>
      </c>
      <c r="DR62" s="1">
        <f t="shared" si="3"/>
        <v>0</v>
      </c>
      <c r="DS62" s="1">
        <f t="shared" si="3"/>
        <v>0</v>
      </c>
      <c r="DT62" s="1">
        <f t="shared" si="3"/>
        <v>0</v>
      </c>
      <c r="DU62" s="1">
        <f t="shared" si="3"/>
        <v>0</v>
      </c>
      <c r="DV62" s="1">
        <f t="shared" si="3"/>
        <v>0</v>
      </c>
      <c r="DW62" s="1">
        <f t="shared" si="3"/>
        <v>0</v>
      </c>
      <c r="DX62" s="1">
        <f t="shared" si="3"/>
        <v>0</v>
      </c>
      <c r="DY62" s="1">
        <f t="shared" si="3"/>
        <v>0</v>
      </c>
      <c r="DZ62" s="1">
        <f t="shared" si="3"/>
        <v>0</v>
      </c>
      <c r="EA62" s="1">
        <f t="shared" si="3"/>
        <v>0</v>
      </c>
      <c r="EB62" s="1">
        <f t="shared" si="3"/>
        <v>0</v>
      </c>
      <c r="EC62" s="1">
        <f t="shared" si="3"/>
        <v>0</v>
      </c>
      <c r="ED62" s="1">
        <f t="shared" si="3"/>
        <v>0</v>
      </c>
      <c r="EE62" s="1">
        <f t="shared" si="3"/>
        <v>0</v>
      </c>
      <c r="EF62" s="1">
        <f t="shared" si="3"/>
        <v>0</v>
      </c>
      <c r="EG62" s="1">
        <f t="shared" si="3"/>
        <v>0</v>
      </c>
      <c r="EH62" s="1">
        <f t="shared" si="3"/>
        <v>0</v>
      </c>
      <c r="EI62" s="1">
        <f t="shared" si="3"/>
        <v>0</v>
      </c>
      <c r="EJ62" s="1">
        <f t="shared" si="3"/>
        <v>0</v>
      </c>
      <c r="EK62" s="1">
        <f t="shared" si="3"/>
        <v>0</v>
      </c>
      <c r="EL62" s="1">
        <f t="shared" si="3"/>
        <v>0</v>
      </c>
      <c r="EM62" s="1">
        <f t="shared" si="3"/>
        <v>0</v>
      </c>
      <c r="EN62" s="1">
        <f t="shared" si="3"/>
        <v>0</v>
      </c>
      <c r="EO62" s="1">
        <f t="shared" si="3"/>
        <v>0</v>
      </c>
      <c r="EP62" s="1">
        <f t="shared" si="3"/>
        <v>0</v>
      </c>
      <c r="EQ62" s="1">
        <f t="shared" si="3"/>
        <v>0</v>
      </c>
    </row>
    <row r="63" spans="1:147" x14ac:dyDescent="0.25">
      <c r="A63" s="1" t="s">
        <v>164</v>
      </c>
      <c r="B63" s="1">
        <f>IF(B24&gt;15,IF(B10&gt;23.11666667,IF(B21&gt;3,IF(B25&gt;2,52.25,IF(B15&gt;4.375,IF(B11&gt;35,IF(B15&gt;25,100,98.5),IF(B16&gt;2,IF(B15&gt;15,IF(B12&gt;25,76.75,81),IF(B11&gt;9,90,83.5)),100)),70.6)),IF(B16&gt;8,78.4,IF(B24&gt;30,IF(B11&gt;15,49,47),58.666667))),IF(B25&gt;2,IF(B25&gt;5,IF(B15&gt;5,28,IF(B15&gt;0,39,42)),IF(B11&gt;5,IF(B21&gt;4,44,IF(B15&gt;7,92.75,IF(B15&gt;5,64.75,79.545455))),IF(B21&gt;3,97,100))),IF(B18&gt;3,IF(B11&gt;6,IF(B11&gt;7,IF(B15&gt;8,26,IF(B15&gt;0,21,23.333333)),11.75),42),IF(B15&gt;0.1,IF(B15&gt;3,IF(B10&gt;10,IF(B24&gt;30,64.6,IF(B21&gt;3,IF(B11&gt;7,56,41.8),IF(B15&gt;5,51.1,52.571429))),34.6),IF(B15&gt;1.666666667,IF(B15&gt;2.083333333,63.857143,61.666667),72.714286)),28.571429)))),IF(B25&gt;3,IF(B10&gt;3,IF(B16&gt;3,8.5,IF(B20&gt;0,IF(B11&gt;3,IF(B15&gt;1,IF(B15&gt;2,22.4,22.666667),21),IF(B15&gt;1,IF(B15&gt;2,13.5,14.333333),19.333333)),IF(B12&gt;3,IF(B16&gt;2,17.5,26.444444),IF(B11&gt;3,1.5,IF(B15&gt;0,IF(B15&gt;1,26.4,22.625),17))))),IF(B16&gt;0,IF(B15&gt;0,IF(B22&gt;1,IF(B15&gt;1,11,11.333333),5),3),IF(B12&gt;0,IF(B15&gt;0,14.75,18.2),6))),IF(B22&gt;3,IF(B11&gt;1,IF(B11&gt;5.816666667,65.5,IF(B24&gt;5,IF(B15&gt;2.291666667,IF(B11&gt;4,50.75,51.333333),IF(B15&gt;1.458333333,43,46.777778)),IF(B15&gt;0,42,37))),90),IF(B20&gt;3.333333333,IF(B15&gt;2.708333333,70,IF(B15&gt;2.291666667,55.571429,51.333333)),IF(B23&gt;2,IF(B15&gt;1,IF(B15&gt;2,IF(B24&gt;10,42.166667,62.5),IF(B11&gt;2,IF(B15&gt;1.458333333,30.6,34.4),39.333333)),IF(B15&gt;0,28,IF(B11&gt;1,17.5,15.166667))),IF(B16&gt;1,IF(B15&gt;5,11.75,9.333333),IF(B15&gt;4,15.333333,17.666667)))))))</f>
        <v>17.666667</v>
      </c>
      <c r="C63" s="1">
        <f t="shared" ref="C63:AC63" si="4">IF(C24&gt;15,IF(C10&gt;23.11666667,IF(C21&gt;3,IF(C25&gt;2,52.25,IF(C15&gt;4.375,IF(C11&gt;35,IF(C15&gt;25,100,98.5),IF(C16&gt;2,IF(C15&gt;15,IF(C12&gt;25,76.75,81),IF(C11&gt;9,90,83.5)),100)),70.6)),IF(C16&gt;8,78.4,IF(C24&gt;30,IF(C11&gt;15,49,47),58.666667))),IF(C25&gt;2,IF(C25&gt;5,IF(C15&gt;5,28,IF(C15&gt;0,39,42)),IF(C11&gt;5,IF(C21&gt;4,44,IF(C15&gt;7,92.75,IF(C15&gt;5,64.75,79.545455))),IF(C21&gt;3,97,100))),IF(C18&gt;3,IF(C11&gt;6,IF(C11&gt;7,IF(C15&gt;8,26,IF(C15&gt;0,21,23.333333)),11.75),42),IF(C15&gt;0.1,IF(C15&gt;3,IF(C10&gt;10,IF(C24&gt;30,64.6,IF(C21&gt;3,IF(C11&gt;7,56,41.8),IF(C15&gt;5,51.1,52.571429))),34.6),IF(C15&gt;1.666666667,IF(C15&gt;2.083333333,63.857143,61.666667),72.714286)),28.571429)))),IF(C25&gt;3,IF(C10&gt;3,IF(C16&gt;3,8.5,IF(C20&gt;0,IF(C11&gt;3,IF(C15&gt;1,IF(C15&gt;2,22.4,22.666667),21),IF(C15&gt;1,IF(C15&gt;2,13.5,14.333333),19.333333)),IF(C12&gt;3,IF(C16&gt;2,17.5,26.444444),IF(C11&gt;3,1.5,IF(C15&gt;0,IF(C15&gt;1,26.4,22.625),17))))),IF(C16&gt;0,IF(C15&gt;0,IF(C22&gt;1,IF(C15&gt;1,11,11.333333),5),3),IF(C12&gt;0,IF(C15&gt;0,14.75,18.2),6))),IF(C22&gt;3,IF(C11&gt;1,IF(C11&gt;5.816666667,65.5,IF(C24&gt;5,IF(C15&gt;2.291666667,IF(C11&gt;4,50.75,51.333333),IF(C15&gt;1.458333333,43,46.777778)),IF(C15&gt;0,42,37))),90),IF(C20&gt;3.333333333,IF(C15&gt;2.708333333,70,IF(C15&gt;2.291666667,55.571429,51.333333)),IF(C23&gt;2,IF(C15&gt;1,IF(C15&gt;2,IF(C24&gt;10,42.166667,62.5),IF(C11&gt;2,IF(C15&gt;1.458333333,30.6,34.4),39.333333)),IF(C15&gt;0,28,IF(C11&gt;1,17.5,15.166667))),IF(C16&gt;1,IF(C15&gt;5,11.75,9.333333),IF(C15&gt;4,15.333333,17.666667)))))))</f>
        <v>17.666667</v>
      </c>
      <c r="D63" s="1">
        <f t="shared" si="4"/>
        <v>17.666667</v>
      </c>
      <c r="E63" s="1">
        <f t="shared" si="4"/>
        <v>17.666667</v>
      </c>
      <c r="F63" s="1">
        <f t="shared" si="4"/>
        <v>17.666667</v>
      </c>
      <c r="G63" s="1">
        <f t="shared" si="4"/>
        <v>17.666667</v>
      </c>
      <c r="H63" s="1">
        <f t="shared" si="4"/>
        <v>17.666667</v>
      </c>
      <c r="I63" s="1">
        <f t="shared" si="4"/>
        <v>17.666667</v>
      </c>
      <c r="J63" s="1">
        <f t="shared" si="4"/>
        <v>17.666667</v>
      </c>
      <c r="K63" s="1">
        <f t="shared" si="4"/>
        <v>17.666667</v>
      </c>
      <c r="L63" s="1">
        <f t="shared" si="4"/>
        <v>17.666667</v>
      </c>
      <c r="M63" s="1">
        <f t="shared" si="4"/>
        <v>17.666667</v>
      </c>
      <c r="N63" s="1">
        <f t="shared" si="4"/>
        <v>17.666667</v>
      </c>
      <c r="O63" s="1">
        <f t="shared" si="4"/>
        <v>17.666667</v>
      </c>
      <c r="P63" s="1">
        <f t="shared" si="4"/>
        <v>17.666667</v>
      </c>
      <c r="Q63" s="1">
        <f t="shared" si="4"/>
        <v>17.666667</v>
      </c>
      <c r="R63" s="1">
        <f t="shared" si="4"/>
        <v>17.666667</v>
      </c>
      <c r="S63" s="1">
        <f t="shared" si="4"/>
        <v>17.666667</v>
      </c>
      <c r="T63" s="1">
        <f t="shared" si="4"/>
        <v>17.666667</v>
      </c>
      <c r="U63" s="1">
        <f t="shared" si="4"/>
        <v>17.666667</v>
      </c>
      <c r="V63" s="1">
        <f t="shared" si="4"/>
        <v>17.666667</v>
      </c>
      <c r="W63" s="1">
        <f t="shared" si="4"/>
        <v>17.666667</v>
      </c>
      <c r="X63" s="1">
        <f t="shared" si="4"/>
        <v>17.666667</v>
      </c>
      <c r="Y63" s="1">
        <f t="shared" si="4"/>
        <v>17.666667</v>
      </c>
      <c r="Z63" s="1">
        <f t="shared" si="4"/>
        <v>17.666667</v>
      </c>
      <c r="AA63" s="1">
        <f t="shared" si="4"/>
        <v>17.666667</v>
      </c>
      <c r="AB63" s="1">
        <f t="shared" si="4"/>
        <v>17.666667</v>
      </c>
      <c r="AC63" s="1">
        <f t="shared" si="4"/>
        <v>17.666667</v>
      </c>
      <c r="AD63" s="1">
        <f t="shared" ref="AD63:CO63" si="5">IF(AD24&gt;15,IF(AD10&gt;23.11666667,IF(AD21&gt;3,IF(AD25&gt;2,52.25,IF(AD15&gt;4.375,IF(AD11&gt;35,IF(AD15&gt;25,100,98.5),IF(AD16&gt;2,IF(AD15&gt;15,IF(AD12&gt;25,76.75,81),IF(AD11&gt;9,90,83.5)),100)),70.6)),IF(AD16&gt;8,78.4,IF(AD24&gt;30,IF(AD11&gt;15,49,47),58.666667))),IF(AD25&gt;2,IF(AD25&gt;5,IF(AD15&gt;5,28,IF(AD15&gt;0,39,42)),IF(AD11&gt;5,IF(AD21&gt;4,44,IF(AD15&gt;7,92.75,IF(AD15&gt;5,64.75,79.545455))),IF(AD21&gt;3,97,100))),IF(AD18&gt;3,IF(AD11&gt;6,IF(AD11&gt;7,IF(AD15&gt;8,26,IF(AD15&gt;0,21,23.333333)),11.75),42),IF(AD15&gt;0.1,IF(AD15&gt;3,IF(AD10&gt;10,IF(AD24&gt;30,64.6,IF(AD21&gt;3,IF(AD11&gt;7,56,41.8),IF(AD15&gt;5,51.1,52.571429))),34.6),IF(AD15&gt;1.666666667,IF(AD15&gt;2.083333333,63.857143,61.666667),72.714286)),28.571429)))),IF(AD25&gt;3,IF(AD10&gt;3,IF(AD16&gt;3,8.5,IF(AD20&gt;0,IF(AD11&gt;3,IF(AD15&gt;1,IF(AD15&gt;2,22.4,22.666667),21),IF(AD15&gt;1,IF(AD15&gt;2,13.5,14.333333),19.333333)),IF(AD12&gt;3,IF(AD16&gt;2,17.5,26.444444),IF(AD11&gt;3,1.5,IF(AD15&gt;0,IF(AD15&gt;1,26.4,22.625),17))))),IF(AD16&gt;0,IF(AD15&gt;0,IF(AD22&gt;1,IF(AD15&gt;1,11,11.333333),5),3),IF(AD12&gt;0,IF(AD15&gt;0,14.75,18.2),6))),IF(AD22&gt;3,IF(AD11&gt;1,IF(AD11&gt;5.816666667,65.5,IF(AD24&gt;5,IF(AD15&gt;2.291666667,IF(AD11&gt;4,50.75,51.333333),IF(AD15&gt;1.458333333,43,46.777778)),IF(AD15&gt;0,42,37))),90),IF(AD20&gt;3.333333333,IF(AD15&gt;2.708333333,70,IF(AD15&gt;2.291666667,55.571429,51.333333)),IF(AD23&gt;2,IF(AD15&gt;1,IF(AD15&gt;2,IF(AD24&gt;10,42.166667,62.5),IF(AD11&gt;2,IF(AD15&gt;1.458333333,30.6,34.4),39.333333)),IF(AD15&gt;0,28,IF(AD11&gt;1,17.5,15.166667))),IF(AD16&gt;1,IF(AD15&gt;5,11.75,9.333333),IF(AD15&gt;4,15.333333,17.666667)))))))</f>
        <v>17.666667</v>
      </c>
      <c r="AE63" s="1">
        <f t="shared" si="5"/>
        <v>17.666667</v>
      </c>
      <c r="AF63" s="1">
        <f t="shared" si="5"/>
        <v>17.666667</v>
      </c>
      <c r="AG63" s="1">
        <f t="shared" si="5"/>
        <v>17.666667</v>
      </c>
      <c r="AH63" s="1">
        <f t="shared" si="5"/>
        <v>17.666667</v>
      </c>
      <c r="AI63" s="1">
        <f t="shared" si="5"/>
        <v>17.666667</v>
      </c>
      <c r="AJ63" s="1">
        <f t="shared" si="5"/>
        <v>17.666667</v>
      </c>
      <c r="AK63" s="1">
        <f t="shared" si="5"/>
        <v>17.666667</v>
      </c>
      <c r="AL63" s="1">
        <f t="shared" si="5"/>
        <v>17.666667</v>
      </c>
      <c r="AM63" s="1">
        <f t="shared" si="5"/>
        <v>17.666667</v>
      </c>
      <c r="AN63" s="1">
        <f t="shared" si="5"/>
        <v>17.666667</v>
      </c>
      <c r="AO63" s="1">
        <f t="shared" si="5"/>
        <v>17.666667</v>
      </c>
      <c r="AP63" s="1">
        <f t="shared" si="5"/>
        <v>17.666667</v>
      </c>
      <c r="AQ63" s="1">
        <f t="shared" si="5"/>
        <v>17.666667</v>
      </c>
      <c r="AR63" s="1">
        <f t="shared" si="5"/>
        <v>17.666667</v>
      </c>
      <c r="AS63" s="1">
        <f t="shared" si="5"/>
        <v>17.666667</v>
      </c>
      <c r="AT63" s="1">
        <f t="shared" si="5"/>
        <v>17.666667</v>
      </c>
      <c r="AU63" s="1">
        <f t="shared" si="5"/>
        <v>17.666667</v>
      </c>
      <c r="AV63" s="1">
        <f t="shared" si="5"/>
        <v>17.666667</v>
      </c>
      <c r="AW63" s="1">
        <f t="shared" si="5"/>
        <v>17.666667</v>
      </c>
      <c r="AX63" s="1">
        <f t="shared" si="5"/>
        <v>17.666667</v>
      </c>
      <c r="AY63" s="1">
        <f t="shared" si="5"/>
        <v>17.666667</v>
      </c>
      <c r="AZ63" s="1">
        <f t="shared" si="5"/>
        <v>17.666667</v>
      </c>
      <c r="BA63" s="1">
        <f t="shared" si="5"/>
        <v>17.666667</v>
      </c>
      <c r="BB63" s="1">
        <f t="shared" si="5"/>
        <v>17.666667</v>
      </c>
      <c r="BC63" s="1">
        <f t="shared" si="5"/>
        <v>17.666667</v>
      </c>
      <c r="BD63" s="1">
        <f t="shared" si="5"/>
        <v>17.666667</v>
      </c>
      <c r="BE63" s="1">
        <f t="shared" si="5"/>
        <v>17.666667</v>
      </c>
      <c r="BF63" s="1">
        <f t="shared" si="5"/>
        <v>17.666667</v>
      </c>
      <c r="BG63" s="1">
        <f t="shared" si="5"/>
        <v>17.666667</v>
      </c>
      <c r="BH63" s="1">
        <f t="shared" si="5"/>
        <v>17.666667</v>
      </c>
      <c r="BI63" s="1">
        <f t="shared" si="5"/>
        <v>17.666667</v>
      </c>
      <c r="BJ63" s="1">
        <f t="shared" si="5"/>
        <v>17.666667</v>
      </c>
      <c r="BK63" s="1">
        <f t="shared" si="5"/>
        <v>17.666667</v>
      </c>
      <c r="BL63" s="1">
        <f t="shared" si="5"/>
        <v>17.666667</v>
      </c>
      <c r="BM63" s="1">
        <f t="shared" si="5"/>
        <v>17.666667</v>
      </c>
      <c r="BN63" s="1">
        <f t="shared" si="5"/>
        <v>17.666667</v>
      </c>
      <c r="BO63" s="1">
        <f t="shared" si="5"/>
        <v>17.666667</v>
      </c>
      <c r="BP63" s="1">
        <f t="shared" si="5"/>
        <v>17.666667</v>
      </c>
      <c r="BQ63" s="1">
        <f t="shared" si="5"/>
        <v>17.666667</v>
      </c>
      <c r="BR63" s="1">
        <f t="shared" si="5"/>
        <v>17.666667</v>
      </c>
      <c r="BS63" s="1">
        <f t="shared" si="5"/>
        <v>17.666667</v>
      </c>
      <c r="BT63" s="1">
        <f t="shared" si="5"/>
        <v>17.666667</v>
      </c>
      <c r="BU63" s="1">
        <f t="shared" si="5"/>
        <v>17.666667</v>
      </c>
      <c r="BV63" s="1">
        <f t="shared" si="5"/>
        <v>17.666667</v>
      </c>
      <c r="BW63" s="1">
        <f t="shared" si="5"/>
        <v>17.666667</v>
      </c>
      <c r="BX63" s="1">
        <f t="shared" si="5"/>
        <v>17.666667</v>
      </c>
      <c r="BY63" s="1">
        <f t="shared" si="5"/>
        <v>17.666667</v>
      </c>
      <c r="BZ63" s="1">
        <f t="shared" si="5"/>
        <v>17.666667</v>
      </c>
      <c r="CA63" s="1">
        <f t="shared" si="5"/>
        <v>17.666667</v>
      </c>
      <c r="CB63" s="1">
        <f t="shared" si="5"/>
        <v>17.666667</v>
      </c>
      <c r="CC63" s="1">
        <f t="shared" si="5"/>
        <v>17.666667</v>
      </c>
      <c r="CD63" s="1">
        <f t="shared" si="5"/>
        <v>17.666667</v>
      </c>
      <c r="CE63" s="1">
        <f t="shared" si="5"/>
        <v>17.666667</v>
      </c>
      <c r="CF63" s="1">
        <f t="shared" si="5"/>
        <v>17.666667</v>
      </c>
      <c r="CG63" s="1">
        <f t="shared" si="5"/>
        <v>17.666667</v>
      </c>
      <c r="CH63" s="1">
        <f t="shared" si="5"/>
        <v>17.666667</v>
      </c>
      <c r="CI63" s="1">
        <f t="shared" si="5"/>
        <v>17.666667</v>
      </c>
      <c r="CJ63" s="1">
        <f t="shared" si="5"/>
        <v>17.666667</v>
      </c>
      <c r="CK63" s="1">
        <f t="shared" si="5"/>
        <v>17.666667</v>
      </c>
      <c r="CL63" s="1">
        <f t="shared" si="5"/>
        <v>17.666667</v>
      </c>
      <c r="CM63" s="1">
        <f t="shared" si="5"/>
        <v>17.666667</v>
      </c>
      <c r="CN63" s="1">
        <f t="shared" si="5"/>
        <v>17.666667</v>
      </c>
      <c r="CO63" s="1">
        <f t="shared" si="5"/>
        <v>17.666667</v>
      </c>
      <c r="CP63" s="1">
        <f t="shared" ref="CP63:EQ63" si="6">IF(CP24&gt;15,IF(CP10&gt;23.11666667,IF(CP21&gt;3,IF(CP25&gt;2,52.25,IF(CP15&gt;4.375,IF(CP11&gt;35,IF(CP15&gt;25,100,98.5),IF(CP16&gt;2,IF(CP15&gt;15,IF(CP12&gt;25,76.75,81),IF(CP11&gt;9,90,83.5)),100)),70.6)),IF(CP16&gt;8,78.4,IF(CP24&gt;30,IF(CP11&gt;15,49,47),58.666667))),IF(CP25&gt;2,IF(CP25&gt;5,IF(CP15&gt;5,28,IF(CP15&gt;0,39,42)),IF(CP11&gt;5,IF(CP21&gt;4,44,IF(CP15&gt;7,92.75,IF(CP15&gt;5,64.75,79.545455))),IF(CP21&gt;3,97,100))),IF(CP18&gt;3,IF(CP11&gt;6,IF(CP11&gt;7,IF(CP15&gt;8,26,IF(CP15&gt;0,21,23.333333)),11.75),42),IF(CP15&gt;0.1,IF(CP15&gt;3,IF(CP10&gt;10,IF(CP24&gt;30,64.6,IF(CP21&gt;3,IF(CP11&gt;7,56,41.8),IF(CP15&gt;5,51.1,52.571429))),34.6),IF(CP15&gt;1.666666667,IF(CP15&gt;2.083333333,63.857143,61.666667),72.714286)),28.571429)))),IF(CP25&gt;3,IF(CP10&gt;3,IF(CP16&gt;3,8.5,IF(CP20&gt;0,IF(CP11&gt;3,IF(CP15&gt;1,IF(CP15&gt;2,22.4,22.666667),21),IF(CP15&gt;1,IF(CP15&gt;2,13.5,14.333333),19.333333)),IF(CP12&gt;3,IF(CP16&gt;2,17.5,26.444444),IF(CP11&gt;3,1.5,IF(CP15&gt;0,IF(CP15&gt;1,26.4,22.625),17))))),IF(CP16&gt;0,IF(CP15&gt;0,IF(CP22&gt;1,IF(CP15&gt;1,11,11.333333),5),3),IF(CP12&gt;0,IF(CP15&gt;0,14.75,18.2),6))),IF(CP22&gt;3,IF(CP11&gt;1,IF(CP11&gt;5.816666667,65.5,IF(CP24&gt;5,IF(CP15&gt;2.291666667,IF(CP11&gt;4,50.75,51.333333),IF(CP15&gt;1.458333333,43,46.777778)),IF(CP15&gt;0,42,37))),90),IF(CP20&gt;3.333333333,IF(CP15&gt;2.708333333,70,IF(CP15&gt;2.291666667,55.571429,51.333333)),IF(CP23&gt;2,IF(CP15&gt;1,IF(CP15&gt;2,IF(CP24&gt;10,42.166667,62.5),IF(CP11&gt;2,IF(CP15&gt;1.458333333,30.6,34.4),39.333333)),IF(CP15&gt;0,28,IF(CP11&gt;1,17.5,15.166667))),IF(CP16&gt;1,IF(CP15&gt;5,11.75,9.333333),IF(CP15&gt;4,15.333333,17.666667)))))))</f>
        <v>17.666667</v>
      </c>
      <c r="CQ63" s="1">
        <f t="shared" si="6"/>
        <v>17.666667</v>
      </c>
      <c r="CR63" s="1">
        <f t="shared" si="6"/>
        <v>17.666667</v>
      </c>
      <c r="CS63" s="1">
        <f t="shared" si="6"/>
        <v>17.666667</v>
      </c>
      <c r="CT63" s="1">
        <f t="shared" si="6"/>
        <v>17.666667</v>
      </c>
      <c r="CU63" s="1">
        <f t="shared" si="6"/>
        <v>17.666667</v>
      </c>
      <c r="CV63" s="1">
        <f t="shared" si="6"/>
        <v>17.666667</v>
      </c>
      <c r="CW63" s="1">
        <f t="shared" si="6"/>
        <v>17.666667</v>
      </c>
      <c r="CX63" s="1">
        <f t="shared" si="6"/>
        <v>17.666667</v>
      </c>
      <c r="CY63" s="1">
        <f t="shared" si="6"/>
        <v>17.666667</v>
      </c>
      <c r="CZ63" s="1">
        <f t="shared" si="6"/>
        <v>17.666667</v>
      </c>
      <c r="DA63" s="1">
        <f t="shared" si="6"/>
        <v>17.666667</v>
      </c>
      <c r="DB63" s="1">
        <f t="shared" si="6"/>
        <v>17.666667</v>
      </c>
      <c r="DC63" s="1">
        <f t="shared" si="6"/>
        <v>17.666667</v>
      </c>
      <c r="DD63" s="1">
        <f t="shared" si="6"/>
        <v>17.666667</v>
      </c>
      <c r="DE63" s="1">
        <f t="shared" si="6"/>
        <v>17.666667</v>
      </c>
      <c r="DF63" s="1">
        <f t="shared" si="6"/>
        <v>17.666667</v>
      </c>
      <c r="DG63" s="1">
        <f t="shared" si="6"/>
        <v>17.666667</v>
      </c>
      <c r="DH63" s="1">
        <f t="shared" si="6"/>
        <v>17.666667</v>
      </c>
      <c r="DI63" s="1">
        <f t="shared" si="6"/>
        <v>17.666667</v>
      </c>
      <c r="DJ63" s="1">
        <f t="shared" si="6"/>
        <v>17.666667</v>
      </c>
      <c r="DK63" s="1">
        <f t="shared" si="6"/>
        <v>17.666667</v>
      </c>
      <c r="DL63" s="1">
        <f t="shared" si="6"/>
        <v>17.666667</v>
      </c>
      <c r="DM63" s="1">
        <f t="shared" si="6"/>
        <v>17.666667</v>
      </c>
      <c r="DN63" s="1">
        <f t="shared" si="6"/>
        <v>17.666667</v>
      </c>
      <c r="DO63" s="1">
        <f t="shared" si="6"/>
        <v>17.666667</v>
      </c>
      <c r="DP63" s="1">
        <f t="shared" si="6"/>
        <v>17.666667</v>
      </c>
      <c r="DQ63" s="1">
        <f t="shared" si="6"/>
        <v>17.666667</v>
      </c>
      <c r="DR63" s="1">
        <f t="shared" si="6"/>
        <v>17.666667</v>
      </c>
      <c r="DS63" s="1">
        <f t="shared" si="6"/>
        <v>17.666667</v>
      </c>
      <c r="DT63" s="1">
        <f t="shared" si="6"/>
        <v>17.666667</v>
      </c>
      <c r="DU63" s="1">
        <f t="shared" si="6"/>
        <v>17.666667</v>
      </c>
      <c r="DV63" s="1">
        <f t="shared" si="6"/>
        <v>17.666667</v>
      </c>
      <c r="DW63" s="1">
        <f t="shared" si="6"/>
        <v>17.666667</v>
      </c>
      <c r="DX63" s="1">
        <f t="shared" si="6"/>
        <v>17.666667</v>
      </c>
      <c r="DY63" s="1">
        <f t="shared" si="6"/>
        <v>17.666667</v>
      </c>
      <c r="DZ63" s="1">
        <f t="shared" si="6"/>
        <v>17.666667</v>
      </c>
      <c r="EA63" s="1">
        <f t="shared" si="6"/>
        <v>17.666667</v>
      </c>
      <c r="EB63" s="1">
        <f t="shared" si="6"/>
        <v>17.666667</v>
      </c>
      <c r="EC63" s="1">
        <f t="shared" si="6"/>
        <v>17.666667</v>
      </c>
      <c r="ED63" s="1">
        <f t="shared" si="6"/>
        <v>17.666667</v>
      </c>
      <c r="EE63" s="1">
        <f t="shared" si="6"/>
        <v>17.666667</v>
      </c>
      <c r="EF63" s="1">
        <f t="shared" si="6"/>
        <v>17.666667</v>
      </c>
      <c r="EG63" s="1">
        <f t="shared" si="6"/>
        <v>17.666667</v>
      </c>
      <c r="EH63" s="1">
        <f t="shared" si="6"/>
        <v>17.666667</v>
      </c>
      <c r="EI63" s="1">
        <f t="shared" si="6"/>
        <v>17.666667</v>
      </c>
      <c r="EJ63" s="1">
        <f t="shared" si="6"/>
        <v>17.666667</v>
      </c>
      <c r="EK63" s="1">
        <f t="shared" si="6"/>
        <v>17.666667</v>
      </c>
      <c r="EL63" s="1">
        <f t="shared" si="6"/>
        <v>17.666667</v>
      </c>
      <c r="EM63" s="1">
        <f t="shared" si="6"/>
        <v>17.666667</v>
      </c>
      <c r="EN63" s="1">
        <f t="shared" si="6"/>
        <v>17.666667</v>
      </c>
      <c r="EO63" s="1">
        <f t="shared" si="6"/>
        <v>17.666667</v>
      </c>
      <c r="EP63" s="1">
        <f t="shared" si="6"/>
        <v>17.666667</v>
      </c>
      <c r="EQ63" s="1">
        <f t="shared" si="6"/>
        <v>17.666667</v>
      </c>
    </row>
    <row r="64" spans="1:147" x14ac:dyDescent="0.25">
      <c r="A64" s="1" t="s">
        <v>165</v>
      </c>
      <c r="B64" s="1">
        <f>IF(B24&gt;20,IF(B10&gt;45,IF(B18&gt;15,IF(B15&gt;10,75.5,79.5),100),IF(B25&gt;3,IF(B12&gt;7,IF(B23&gt;8,IF(B15&gt;10,83,63),IF(B15&gt;7,IF(B16&gt;3,IF(B15&gt;8,85.75,85),100),IF(B12&gt;10,85,IF(B15&gt;5,81.75,79.75)))),68.714286),IF(B15&gt;0.1,IF(B20&gt;2,IF(B23&gt;13,59.5,IF(B18&gt;5,IF(B15&gt;4.375,78.2,77.5),70.75)),IF(B12&gt;15,IF(B10&gt;35,IF(B23&gt;6,46.666667,75),88.666667),IF(B16&gt;3,IF(B21&gt;4,IF(B18&gt;1,IF(B15&gt;5,70,63),56.666667),IF(B25&gt;0,IF(B15&gt;6,IF(B24&gt;30,56,IF(B16&gt;4,IF(B15&gt;9,53.2,53.5),52.545455)),48.666667),IF(B15&gt;10,50.25,37.333333))),IF(B15&gt;5,42,28)))),16.75))),IF(B11&gt;10,IF(B18&gt;6,43.5,IF(B11&gt;11.55833333,IF(B12&gt;20,74,IF(B15&gt;1.666666667,67,70.2)),91.6)),IF(B12&gt;5,IF(B25&gt;0,IF(B11&gt;6,IF(B15&gt;0,IF(B12&gt;8,IF(B15&gt;1,28,25.666667),31.5),14),IF(B20&gt;2,IF(B15&gt;0,IF(B15&gt;2,51.2,38.25),65.666667),IF(B11&gt;2,IF(B21&gt;5,IF(B15&gt;0,29.333333,24),IF(B15&gt;4,42,IF(B12&gt;6,37,IF(B16&gt;2,IF(B15&gt;3,36.666667,34.75),IF(B11&gt;4,30.75,32.166667))))),IF(B12&gt;8,42,48)))),IF(B15&gt;5,11,IF(B18&gt;2,51.285714,62))),IF(B20&gt;2,IF(B15&gt;0,IF(B11&gt;2.591666667,35,IF(B11&gt;1.858333333,IF(B15&gt;1,41.333333,42),44.5)),9.333333),IF(B12&gt;1,IF(B23&gt;3,IF(B16&gt;0,IF(B12&gt;4,14,IF(B15&gt;1,35,37)),16.5),IF(B22&gt;4,36,IF(B12&gt;3,IF(B10&gt;8,IF(B16&gt;2,IF(B15&gt;2,15,16.333333),18),IF(B11&gt;4,11,12.4)),IF(B11&gt;2,IF(B15&gt;2,19.666667,21),14)))),IF(B11&gt;0,IF(B23&gt;5,IF(B11&gt;1,14,9.25),IF(B22&gt;1,14,12.714286)),IF(B12&gt;0,7,0.25)))))))</f>
        <v>0.25</v>
      </c>
      <c r="C64" s="1">
        <f t="shared" ref="C64:AC64" si="7">IF(C24&gt;20,IF(C10&gt;45,IF(C18&gt;15,IF(C15&gt;10,75.5,79.5),100),IF(C25&gt;3,IF(C12&gt;7,IF(C23&gt;8,IF(C15&gt;10,83,63),IF(C15&gt;7,IF(C16&gt;3,IF(C15&gt;8,85.75,85),100),IF(C12&gt;10,85,IF(C15&gt;5,81.75,79.75)))),68.714286),IF(C15&gt;0.1,IF(C20&gt;2,IF(C23&gt;13,59.5,IF(C18&gt;5,IF(C15&gt;4.375,78.2,77.5),70.75)),IF(C12&gt;15,IF(C10&gt;35,IF(C23&gt;6,46.666667,75),88.666667),IF(C16&gt;3,IF(C21&gt;4,IF(C18&gt;1,IF(C15&gt;5,70,63),56.666667),IF(C25&gt;0,IF(C15&gt;6,IF(C24&gt;30,56,IF(C16&gt;4,IF(C15&gt;9,53.2,53.5),52.545455)),48.666667),IF(C15&gt;10,50.25,37.333333))),IF(C15&gt;5,42,28)))),16.75))),IF(C11&gt;10,IF(C18&gt;6,43.5,IF(C11&gt;11.55833333,IF(C12&gt;20,74,IF(C15&gt;1.666666667,67,70.2)),91.6)),IF(C12&gt;5,IF(C25&gt;0,IF(C11&gt;6,IF(C15&gt;0,IF(C12&gt;8,IF(C15&gt;1,28,25.666667),31.5),14),IF(C20&gt;2,IF(C15&gt;0,IF(C15&gt;2,51.2,38.25),65.666667),IF(C11&gt;2,IF(C21&gt;5,IF(C15&gt;0,29.333333,24),IF(C15&gt;4,42,IF(C12&gt;6,37,IF(C16&gt;2,IF(C15&gt;3,36.666667,34.75),IF(C11&gt;4,30.75,32.166667))))),IF(C12&gt;8,42,48)))),IF(C15&gt;5,11,IF(C18&gt;2,51.285714,62))),IF(C20&gt;2,IF(C15&gt;0,IF(C11&gt;2.591666667,35,IF(C11&gt;1.858333333,IF(C15&gt;1,41.333333,42),44.5)),9.333333),IF(C12&gt;1,IF(C23&gt;3,IF(C16&gt;0,IF(C12&gt;4,14,IF(C15&gt;1,35,37)),16.5),IF(C22&gt;4,36,IF(C12&gt;3,IF(C10&gt;8,IF(C16&gt;2,IF(C15&gt;2,15,16.333333),18),IF(C11&gt;4,11,12.4)),IF(C11&gt;2,IF(C15&gt;2,19.666667,21),14)))),IF(C11&gt;0,IF(C23&gt;5,IF(C11&gt;1,14,9.25),IF(C22&gt;1,14,12.714286)),IF(C12&gt;0,7,0.25)))))))</f>
        <v>0.25</v>
      </c>
      <c r="D64" s="1">
        <f t="shared" si="7"/>
        <v>0.25</v>
      </c>
      <c r="E64" s="1">
        <f t="shared" si="7"/>
        <v>0.25</v>
      </c>
      <c r="F64" s="1">
        <f t="shared" si="7"/>
        <v>0.25</v>
      </c>
      <c r="G64" s="1">
        <f t="shared" si="7"/>
        <v>0.25</v>
      </c>
      <c r="H64" s="1">
        <f t="shared" si="7"/>
        <v>0.25</v>
      </c>
      <c r="I64" s="1">
        <f t="shared" si="7"/>
        <v>0.25</v>
      </c>
      <c r="J64" s="1">
        <f t="shared" si="7"/>
        <v>0.25</v>
      </c>
      <c r="K64" s="1">
        <f t="shared" si="7"/>
        <v>0.25</v>
      </c>
      <c r="L64" s="1">
        <f t="shared" si="7"/>
        <v>0.25</v>
      </c>
      <c r="M64" s="1">
        <f t="shared" si="7"/>
        <v>0.25</v>
      </c>
      <c r="N64" s="1">
        <f t="shared" si="7"/>
        <v>0.25</v>
      </c>
      <c r="O64" s="1">
        <f t="shared" si="7"/>
        <v>0.25</v>
      </c>
      <c r="P64" s="1">
        <f t="shared" si="7"/>
        <v>0.25</v>
      </c>
      <c r="Q64" s="1">
        <f t="shared" si="7"/>
        <v>0.25</v>
      </c>
      <c r="R64" s="1">
        <f t="shared" si="7"/>
        <v>0.25</v>
      </c>
      <c r="S64" s="1">
        <f t="shared" si="7"/>
        <v>0.25</v>
      </c>
      <c r="T64" s="1">
        <f t="shared" si="7"/>
        <v>0.25</v>
      </c>
      <c r="U64" s="1">
        <f t="shared" si="7"/>
        <v>0.25</v>
      </c>
      <c r="V64" s="1">
        <f t="shared" si="7"/>
        <v>0.25</v>
      </c>
      <c r="W64" s="1">
        <f t="shared" si="7"/>
        <v>0.25</v>
      </c>
      <c r="X64" s="1">
        <f t="shared" si="7"/>
        <v>0.25</v>
      </c>
      <c r="Y64" s="1">
        <f t="shared" si="7"/>
        <v>0.25</v>
      </c>
      <c r="Z64" s="1">
        <f t="shared" si="7"/>
        <v>0.25</v>
      </c>
      <c r="AA64" s="1">
        <f t="shared" si="7"/>
        <v>0.25</v>
      </c>
      <c r="AB64" s="1">
        <f t="shared" si="7"/>
        <v>0.25</v>
      </c>
      <c r="AC64" s="1">
        <f t="shared" si="7"/>
        <v>0.25</v>
      </c>
      <c r="AD64" s="1">
        <f t="shared" ref="AD64:CO64" si="8">IF(AD24&gt;20,IF(AD10&gt;45,IF(AD18&gt;15,IF(AD15&gt;10,75.5,79.5),100),IF(AD25&gt;3,IF(AD12&gt;7,IF(AD23&gt;8,IF(AD15&gt;10,83,63),IF(AD15&gt;7,IF(AD16&gt;3,IF(AD15&gt;8,85.75,85),100),IF(AD12&gt;10,85,IF(AD15&gt;5,81.75,79.75)))),68.714286),IF(AD15&gt;0.1,IF(AD20&gt;2,IF(AD23&gt;13,59.5,IF(AD18&gt;5,IF(AD15&gt;4.375,78.2,77.5),70.75)),IF(AD12&gt;15,IF(AD10&gt;35,IF(AD23&gt;6,46.666667,75),88.666667),IF(AD16&gt;3,IF(AD21&gt;4,IF(AD18&gt;1,IF(AD15&gt;5,70,63),56.666667),IF(AD25&gt;0,IF(AD15&gt;6,IF(AD24&gt;30,56,IF(AD16&gt;4,IF(AD15&gt;9,53.2,53.5),52.545455)),48.666667),IF(AD15&gt;10,50.25,37.333333))),IF(AD15&gt;5,42,28)))),16.75))),IF(AD11&gt;10,IF(AD18&gt;6,43.5,IF(AD11&gt;11.55833333,IF(AD12&gt;20,74,IF(AD15&gt;1.666666667,67,70.2)),91.6)),IF(AD12&gt;5,IF(AD25&gt;0,IF(AD11&gt;6,IF(AD15&gt;0,IF(AD12&gt;8,IF(AD15&gt;1,28,25.666667),31.5),14),IF(AD20&gt;2,IF(AD15&gt;0,IF(AD15&gt;2,51.2,38.25),65.666667),IF(AD11&gt;2,IF(AD21&gt;5,IF(AD15&gt;0,29.333333,24),IF(AD15&gt;4,42,IF(AD12&gt;6,37,IF(AD16&gt;2,IF(AD15&gt;3,36.666667,34.75),IF(AD11&gt;4,30.75,32.166667))))),IF(AD12&gt;8,42,48)))),IF(AD15&gt;5,11,IF(AD18&gt;2,51.285714,62))),IF(AD20&gt;2,IF(AD15&gt;0,IF(AD11&gt;2.591666667,35,IF(AD11&gt;1.858333333,IF(AD15&gt;1,41.333333,42),44.5)),9.333333),IF(AD12&gt;1,IF(AD23&gt;3,IF(AD16&gt;0,IF(AD12&gt;4,14,IF(AD15&gt;1,35,37)),16.5),IF(AD22&gt;4,36,IF(AD12&gt;3,IF(AD10&gt;8,IF(AD16&gt;2,IF(AD15&gt;2,15,16.333333),18),IF(AD11&gt;4,11,12.4)),IF(AD11&gt;2,IF(AD15&gt;2,19.666667,21),14)))),IF(AD11&gt;0,IF(AD23&gt;5,IF(AD11&gt;1,14,9.25),IF(AD22&gt;1,14,12.714286)),IF(AD12&gt;0,7,0.25)))))))</f>
        <v>0.25</v>
      </c>
      <c r="AE64" s="1">
        <f t="shared" si="8"/>
        <v>0.25</v>
      </c>
      <c r="AF64" s="1">
        <f t="shared" si="8"/>
        <v>0.25</v>
      </c>
      <c r="AG64" s="1">
        <f t="shared" si="8"/>
        <v>0.25</v>
      </c>
      <c r="AH64" s="1">
        <f t="shared" si="8"/>
        <v>0.25</v>
      </c>
      <c r="AI64" s="1">
        <f t="shared" si="8"/>
        <v>0.25</v>
      </c>
      <c r="AJ64" s="1">
        <f t="shared" si="8"/>
        <v>0.25</v>
      </c>
      <c r="AK64" s="1">
        <f t="shared" si="8"/>
        <v>0.25</v>
      </c>
      <c r="AL64" s="1">
        <f t="shared" si="8"/>
        <v>0.25</v>
      </c>
      <c r="AM64" s="1">
        <f t="shared" si="8"/>
        <v>0.25</v>
      </c>
      <c r="AN64" s="1">
        <f t="shared" si="8"/>
        <v>0.25</v>
      </c>
      <c r="AO64" s="1">
        <f t="shared" si="8"/>
        <v>0.25</v>
      </c>
      <c r="AP64" s="1">
        <f t="shared" si="8"/>
        <v>0.25</v>
      </c>
      <c r="AQ64" s="1">
        <f t="shared" si="8"/>
        <v>0.25</v>
      </c>
      <c r="AR64" s="1">
        <f t="shared" si="8"/>
        <v>0.25</v>
      </c>
      <c r="AS64" s="1">
        <f t="shared" si="8"/>
        <v>0.25</v>
      </c>
      <c r="AT64" s="1">
        <f t="shared" si="8"/>
        <v>0.25</v>
      </c>
      <c r="AU64" s="1">
        <f t="shared" si="8"/>
        <v>0.25</v>
      </c>
      <c r="AV64" s="1">
        <f t="shared" si="8"/>
        <v>0.25</v>
      </c>
      <c r="AW64" s="1">
        <f t="shared" si="8"/>
        <v>0.25</v>
      </c>
      <c r="AX64" s="1">
        <f t="shared" si="8"/>
        <v>0.25</v>
      </c>
      <c r="AY64" s="1">
        <f t="shared" si="8"/>
        <v>0.25</v>
      </c>
      <c r="AZ64" s="1">
        <f t="shared" si="8"/>
        <v>0.25</v>
      </c>
      <c r="BA64" s="1">
        <f t="shared" si="8"/>
        <v>0.25</v>
      </c>
      <c r="BB64" s="1">
        <f t="shared" si="8"/>
        <v>0.25</v>
      </c>
      <c r="BC64" s="1">
        <f t="shared" si="8"/>
        <v>0.25</v>
      </c>
      <c r="BD64" s="1">
        <f t="shared" si="8"/>
        <v>0.25</v>
      </c>
      <c r="BE64" s="1">
        <f t="shared" si="8"/>
        <v>0.25</v>
      </c>
      <c r="BF64" s="1">
        <f t="shared" si="8"/>
        <v>0.25</v>
      </c>
      <c r="BG64" s="1">
        <f t="shared" si="8"/>
        <v>0.25</v>
      </c>
      <c r="BH64" s="1">
        <f t="shared" si="8"/>
        <v>0.25</v>
      </c>
      <c r="BI64" s="1">
        <f t="shared" si="8"/>
        <v>0.25</v>
      </c>
      <c r="BJ64" s="1">
        <f t="shared" si="8"/>
        <v>0.25</v>
      </c>
      <c r="BK64" s="1">
        <f t="shared" si="8"/>
        <v>0.25</v>
      </c>
      <c r="BL64" s="1">
        <f t="shared" si="8"/>
        <v>0.25</v>
      </c>
      <c r="BM64" s="1">
        <f t="shared" si="8"/>
        <v>0.25</v>
      </c>
      <c r="BN64" s="1">
        <f t="shared" si="8"/>
        <v>0.25</v>
      </c>
      <c r="BO64" s="1">
        <f t="shared" si="8"/>
        <v>0.25</v>
      </c>
      <c r="BP64" s="1">
        <f t="shared" si="8"/>
        <v>0.25</v>
      </c>
      <c r="BQ64" s="1">
        <f t="shared" si="8"/>
        <v>0.25</v>
      </c>
      <c r="BR64" s="1">
        <f t="shared" si="8"/>
        <v>0.25</v>
      </c>
      <c r="BS64" s="1">
        <f t="shared" si="8"/>
        <v>0.25</v>
      </c>
      <c r="BT64" s="1">
        <f t="shared" si="8"/>
        <v>0.25</v>
      </c>
      <c r="BU64" s="1">
        <f t="shared" si="8"/>
        <v>0.25</v>
      </c>
      <c r="BV64" s="1">
        <f t="shared" si="8"/>
        <v>0.25</v>
      </c>
      <c r="BW64" s="1">
        <f t="shared" si="8"/>
        <v>0.25</v>
      </c>
      <c r="BX64" s="1">
        <f t="shared" si="8"/>
        <v>0.25</v>
      </c>
      <c r="BY64" s="1">
        <f t="shared" si="8"/>
        <v>0.25</v>
      </c>
      <c r="BZ64" s="1">
        <f t="shared" si="8"/>
        <v>0.25</v>
      </c>
      <c r="CA64" s="1">
        <f t="shared" si="8"/>
        <v>0.25</v>
      </c>
      <c r="CB64" s="1">
        <f t="shared" si="8"/>
        <v>0.25</v>
      </c>
      <c r="CC64" s="1">
        <f t="shared" si="8"/>
        <v>0.25</v>
      </c>
      <c r="CD64" s="1">
        <f t="shared" si="8"/>
        <v>0.25</v>
      </c>
      <c r="CE64" s="1">
        <f t="shared" si="8"/>
        <v>0.25</v>
      </c>
      <c r="CF64" s="1">
        <f t="shared" si="8"/>
        <v>0.25</v>
      </c>
      <c r="CG64" s="1">
        <f t="shared" si="8"/>
        <v>0.25</v>
      </c>
      <c r="CH64" s="1">
        <f t="shared" si="8"/>
        <v>0.25</v>
      </c>
      <c r="CI64" s="1">
        <f t="shared" si="8"/>
        <v>0.25</v>
      </c>
      <c r="CJ64" s="1">
        <f t="shared" si="8"/>
        <v>0.25</v>
      </c>
      <c r="CK64" s="1">
        <f t="shared" si="8"/>
        <v>0.25</v>
      </c>
      <c r="CL64" s="1">
        <f t="shared" si="8"/>
        <v>0.25</v>
      </c>
      <c r="CM64" s="1">
        <f t="shared" si="8"/>
        <v>0.25</v>
      </c>
      <c r="CN64" s="1">
        <f t="shared" si="8"/>
        <v>0.25</v>
      </c>
      <c r="CO64" s="1">
        <f t="shared" si="8"/>
        <v>0.25</v>
      </c>
      <c r="CP64" s="1">
        <f t="shared" ref="CP64:EQ64" si="9">IF(CP24&gt;20,IF(CP10&gt;45,IF(CP18&gt;15,IF(CP15&gt;10,75.5,79.5),100),IF(CP25&gt;3,IF(CP12&gt;7,IF(CP23&gt;8,IF(CP15&gt;10,83,63),IF(CP15&gt;7,IF(CP16&gt;3,IF(CP15&gt;8,85.75,85),100),IF(CP12&gt;10,85,IF(CP15&gt;5,81.75,79.75)))),68.714286),IF(CP15&gt;0.1,IF(CP20&gt;2,IF(CP23&gt;13,59.5,IF(CP18&gt;5,IF(CP15&gt;4.375,78.2,77.5),70.75)),IF(CP12&gt;15,IF(CP10&gt;35,IF(CP23&gt;6,46.666667,75),88.666667),IF(CP16&gt;3,IF(CP21&gt;4,IF(CP18&gt;1,IF(CP15&gt;5,70,63),56.666667),IF(CP25&gt;0,IF(CP15&gt;6,IF(CP24&gt;30,56,IF(CP16&gt;4,IF(CP15&gt;9,53.2,53.5),52.545455)),48.666667),IF(CP15&gt;10,50.25,37.333333))),IF(CP15&gt;5,42,28)))),16.75))),IF(CP11&gt;10,IF(CP18&gt;6,43.5,IF(CP11&gt;11.55833333,IF(CP12&gt;20,74,IF(CP15&gt;1.666666667,67,70.2)),91.6)),IF(CP12&gt;5,IF(CP25&gt;0,IF(CP11&gt;6,IF(CP15&gt;0,IF(CP12&gt;8,IF(CP15&gt;1,28,25.666667),31.5),14),IF(CP20&gt;2,IF(CP15&gt;0,IF(CP15&gt;2,51.2,38.25),65.666667),IF(CP11&gt;2,IF(CP21&gt;5,IF(CP15&gt;0,29.333333,24),IF(CP15&gt;4,42,IF(CP12&gt;6,37,IF(CP16&gt;2,IF(CP15&gt;3,36.666667,34.75),IF(CP11&gt;4,30.75,32.166667))))),IF(CP12&gt;8,42,48)))),IF(CP15&gt;5,11,IF(CP18&gt;2,51.285714,62))),IF(CP20&gt;2,IF(CP15&gt;0,IF(CP11&gt;2.591666667,35,IF(CP11&gt;1.858333333,IF(CP15&gt;1,41.333333,42),44.5)),9.333333),IF(CP12&gt;1,IF(CP23&gt;3,IF(CP16&gt;0,IF(CP12&gt;4,14,IF(CP15&gt;1,35,37)),16.5),IF(CP22&gt;4,36,IF(CP12&gt;3,IF(CP10&gt;8,IF(CP16&gt;2,IF(CP15&gt;2,15,16.333333),18),IF(CP11&gt;4,11,12.4)),IF(CP11&gt;2,IF(CP15&gt;2,19.666667,21),14)))),IF(CP11&gt;0,IF(CP23&gt;5,IF(CP11&gt;1,14,9.25),IF(CP22&gt;1,14,12.714286)),IF(CP12&gt;0,7,0.25)))))))</f>
        <v>0.25</v>
      </c>
      <c r="CQ64" s="1">
        <f t="shared" si="9"/>
        <v>0.25</v>
      </c>
      <c r="CR64" s="1">
        <f t="shared" si="9"/>
        <v>0.25</v>
      </c>
      <c r="CS64" s="1">
        <f t="shared" si="9"/>
        <v>0.25</v>
      </c>
      <c r="CT64" s="1">
        <f t="shared" si="9"/>
        <v>0.25</v>
      </c>
      <c r="CU64" s="1">
        <f t="shared" si="9"/>
        <v>0.25</v>
      </c>
      <c r="CV64" s="1">
        <f t="shared" si="9"/>
        <v>0.25</v>
      </c>
      <c r="CW64" s="1">
        <f t="shared" si="9"/>
        <v>0.25</v>
      </c>
      <c r="CX64" s="1">
        <f t="shared" si="9"/>
        <v>0.25</v>
      </c>
      <c r="CY64" s="1">
        <f t="shared" si="9"/>
        <v>0.25</v>
      </c>
      <c r="CZ64" s="1">
        <f t="shared" si="9"/>
        <v>0.25</v>
      </c>
      <c r="DA64" s="1">
        <f t="shared" si="9"/>
        <v>0.25</v>
      </c>
      <c r="DB64" s="1">
        <f t="shared" si="9"/>
        <v>0.25</v>
      </c>
      <c r="DC64" s="1">
        <f t="shared" si="9"/>
        <v>0.25</v>
      </c>
      <c r="DD64" s="1">
        <f t="shared" si="9"/>
        <v>0.25</v>
      </c>
      <c r="DE64" s="1">
        <f t="shared" si="9"/>
        <v>0.25</v>
      </c>
      <c r="DF64" s="1">
        <f t="shared" si="9"/>
        <v>0.25</v>
      </c>
      <c r="DG64" s="1">
        <f t="shared" si="9"/>
        <v>0.25</v>
      </c>
      <c r="DH64" s="1">
        <f t="shared" si="9"/>
        <v>0.25</v>
      </c>
      <c r="DI64" s="1">
        <f t="shared" si="9"/>
        <v>0.25</v>
      </c>
      <c r="DJ64" s="1">
        <f t="shared" si="9"/>
        <v>0.25</v>
      </c>
      <c r="DK64" s="1">
        <f t="shared" si="9"/>
        <v>0.25</v>
      </c>
      <c r="DL64" s="1">
        <f t="shared" si="9"/>
        <v>0.25</v>
      </c>
      <c r="DM64" s="1">
        <f t="shared" si="9"/>
        <v>0.25</v>
      </c>
      <c r="DN64" s="1">
        <f t="shared" si="9"/>
        <v>0.25</v>
      </c>
      <c r="DO64" s="1">
        <f t="shared" si="9"/>
        <v>0.25</v>
      </c>
      <c r="DP64" s="1">
        <f t="shared" si="9"/>
        <v>0.25</v>
      </c>
      <c r="DQ64" s="1">
        <f t="shared" si="9"/>
        <v>0.25</v>
      </c>
      <c r="DR64" s="1">
        <f t="shared" si="9"/>
        <v>0.25</v>
      </c>
      <c r="DS64" s="1">
        <f t="shared" si="9"/>
        <v>0.25</v>
      </c>
      <c r="DT64" s="1">
        <f t="shared" si="9"/>
        <v>0.25</v>
      </c>
      <c r="DU64" s="1">
        <f t="shared" si="9"/>
        <v>0.25</v>
      </c>
      <c r="DV64" s="1">
        <f t="shared" si="9"/>
        <v>0.25</v>
      </c>
      <c r="DW64" s="1">
        <f t="shared" si="9"/>
        <v>0.25</v>
      </c>
      <c r="DX64" s="1">
        <f t="shared" si="9"/>
        <v>0.25</v>
      </c>
      <c r="DY64" s="1">
        <f t="shared" si="9"/>
        <v>0.25</v>
      </c>
      <c r="DZ64" s="1">
        <f t="shared" si="9"/>
        <v>0.25</v>
      </c>
      <c r="EA64" s="1">
        <f t="shared" si="9"/>
        <v>0.25</v>
      </c>
      <c r="EB64" s="1">
        <f t="shared" si="9"/>
        <v>0.25</v>
      </c>
      <c r="EC64" s="1">
        <f t="shared" si="9"/>
        <v>0.25</v>
      </c>
      <c r="ED64" s="1">
        <f t="shared" si="9"/>
        <v>0.25</v>
      </c>
      <c r="EE64" s="1">
        <f t="shared" si="9"/>
        <v>0.25</v>
      </c>
      <c r="EF64" s="1">
        <f t="shared" si="9"/>
        <v>0.25</v>
      </c>
      <c r="EG64" s="1">
        <f t="shared" si="9"/>
        <v>0.25</v>
      </c>
      <c r="EH64" s="1">
        <f t="shared" si="9"/>
        <v>0.25</v>
      </c>
      <c r="EI64" s="1">
        <f t="shared" si="9"/>
        <v>0.25</v>
      </c>
      <c r="EJ64" s="1">
        <f t="shared" si="9"/>
        <v>0.25</v>
      </c>
      <c r="EK64" s="1">
        <f t="shared" si="9"/>
        <v>0.25</v>
      </c>
      <c r="EL64" s="1">
        <f t="shared" si="9"/>
        <v>0.25</v>
      </c>
      <c r="EM64" s="1">
        <f t="shared" si="9"/>
        <v>0.25</v>
      </c>
      <c r="EN64" s="1">
        <f t="shared" si="9"/>
        <v>0.25</v>
      </c>
      <c r="EO64" s="1">
        <f t="shared" si="9"/>
        <v>0.25</v>
      </c>
      <c r="EP64" s="1">
        <f t="shared" si="9"/>
        <v>0.25</v>
      </c>
      <c r="EQ64" s="1">
        <f t="shared" si="9"/>
        <v>0.25</v>
      </c>
    </row>
    <row r="65" spans="1:147" x14ac:dyDescent="0.25">
      <c r="A65" s="1" t="s">
        <v>166</v>
      </c>
      <c r="B65" s="1">
        <f>IF(B12&gt;9,IF(B25&gt;0,IF(B24&gt;10,IF(B22&gt;7,IF(B22&gt;8,IF(B15&gt;9,63,52.076923),30.666667),IF(B23&gt;1,IF(B25&gt;1,IF(B15&gt;10,IF(B12&gt;25,IF(B15&gt;20,80,84),IF(B16&gt;3,IF(B11&gt;20,92.5,88),99)),IF(B25&gt;2,IF(B16&gt;5,72.714286,IF(B15&gt;7,78.666667,IF(B23&gt;3,90,IF(B15&gt;2,81.4,81.25)))),54.333333)),35),24.5)),IF(B16&gt;7,83,IF(B15&gt;1,35,IF(B15&gt;0,22.4,IF(B12&gt;25,14,18))))),IF(B21&gt;6,56,IF(B11&gt;15,IF(B18&gt;6,IF(B15&gt;10,88,91.5),IF(B15&gt;30,98.8,100)),IF(B10&gt;20,IF(B15&gt;9,81.375,IF(B15&gt;5,77.5,73.4)),100)))),IF(B24&gt;10,IF(B12&gt;7.5,IF(B22&gt;3,IF(B15&gt;5,15.25,14),IF(B16&gt;0,IF(B15&gt;5,48.666667,IF(B15&gt;4,32.666667,40)),25.666667)),IF(B21&gt;3,IF(B16&gt;2.5,IF(B20&gt;0,IF(B11&gt;4,61.8,64),68.333333),IF(B25&gt;2,21,IF(B11&gt;10.51666667,42.5,IF(B18&gt;2,IF(B15&gt;2.083333333,57.666667,55),IF(B15&gt;2.291666667,45.5,IF(B15&gt;1.458333333,IF(B11&gt;2.591666667,53,51.777778),50)))))),IF(B15&gt;4,48,IF(B10&gt;10,20.666667,IF(B15&gt;0,29,26.6))))),IF(B20&gt;2,IF(B11&gt;1,IF(B22&gt;2,IF(B15&gt;1.458333333,42.833333,IF(B15&gt;0,47.285714,45.5)),59.25),7),IF(B12&gt;0,IF(B23&gt;2,IF(B11&gt;4,83,IF(B10&gt;3,IF(B23&gt;3,IF(B18&gt;2,IF(B15&gt;0,13,14),IF(B12&gt;4,20,IF(B16&gt;1,28,24.5))),45),IF(B12&gt;1,22.5,53.8))),IF(B25&gt;2,IF(B24&gt;5,IF(B11&gt;2,11.2,6.333333),IF(B16&gt;0,IF(B15&gt;1,IF(B12&gt;3,18.25,13.888889),20.4),9)),IF(B22&gt;1,IF(B18&gt;1,IF(B15&gt;2,25.125,23.428571),15.666667),32.142857))),IF(B16&gt;0,5.25,0)))))</f>
        <v>0</v>
      </c>
      <c r="C65" s="1">
        <f t="shared" ref="C65:AC65" si="10">IF(C12&gt;9,IF(C25&gt;0,IF(C24&gt;10,IF(C22&gt;7,IF(C22&gt;8,IF(C15&gt;9,63,52.076923),30.666667),IF(C23&gt;1,IF(C25&gt;1,IF(C15&gt;10,IF(C12&gt;25,IF(C15&gt;20,80,84),IF(C16&gt;3,IF(C11&gt;20,92.5,88),99)),IF(C25&gt;2,IF(C16&gt;5,72.714286,IF(C15&gt;7,78.666667,IF(C23&gt;3,90,IF(C15&gt;2,81.4,81.25)))),54.333333)),35),24.5)),IF(C16&gt;7,83,IF(C15&gt;1,35,IF(C15&gt;0,22.4,IF(C12&gt;25,14,18))))),IF(C21&gt;6,56,IF(C11&gt;15,IF(C18&gt;6,IF(C15&gt;10,88,91.5),IF(C15&gt;30,98.8,100)),IF(C10&gt;20,IF(C15&gt;9,81.375,IF(C15&gt;5,77.5,73.4)),100)))),IF(C24&gt;10,IF(C12&gt;7.5,IF(C22&gt;3,IF(C15&gt;5,15.25,14),IF(C16&gt;0,IF(C15&gt;5,48.666667,IF(C15&gt;4,32.666667,40)),25.666667)),IF(C21&gt;3,IF(C16&gt;2.5,IF(C20&gt;0,IF(C11&gt;4,61.8,64),68.333333),IF(C25&gt;2,21,IF(C11&gt;10.51666667,42.5,IF(C18&gt;2,IF(C15&gt;2.083333333,57.666667,55),IF(C15&gt;2.291666667,45.5,IF(C15&gt;1.458333333,IF(C11&gt;2.591666667,53,51.777778),50)))))),IF(C15&gt;4,48,IF(C10&gt;10,20.666667,IF(C15&gt;0,29,26.6))))),IF(C20&gt;2,IF(C11&gt;1,IF(C22&gt;2,IF(C15&gt;1.458333333,42.833333,IF(C15&gt;0,47.285714,45.5)),59.25),7),IF(C12&gt;0,IF(C23&gt;2,IF(C11&gt;4,83,IF(C10&gt;3,IF(C23&gt;3,IF(C18&gt;2,IF(C15&gt;0,13,14),IF(C12&gt;4,20,IF(C16&gt;1,28,24.5))),45),IF(C12&gt;1,22.5,53.8))),IF(C25&gt;2,IF(C24&gt;5,IF(C11&gt;2,11.2,6.333333),IF(C16&gt;0,IF(C15&gt;1,IF(C12&gt;3,18.25,13.888889),20.4),9)),IF(C22&gt;1,IF(C18&gt;1,IF(C15&gt;2,25.125,23.428571),15.666667),32.142857))),IF(C16&gt;0,5.25,0)))))</f>
        <v>0</v>
      </c>
      <c r="D65" s="1">
        <f t="shared" si="10"/>
        <v>0</v>
      </c>
      <c r="E65" s="1">
        <f t="shared" si="10"/>
        <v>0</v>
      </c>
      <c r="F65" s="1">
        <f t="shared" si="10"/>
        <v>0</v>
      </c>
      <c r="G65" s="1">
        <f t="shared" si="10"/>
        <v>0</v>
      </c>
      <c r="H65" s="1">
        <f t="shared" si="10"/>
        <v>0</v>
      </c>
      <c r="I65" s="1">
        <f t="shared" si="10"/>
        <v>0</v>
      </c>
      <c r="J65" s="1">
        <f t="shared" si="10"/>
        <v>0</v>
      </c>
      <c r="K65" s="1">
        <f t="shared" si="10"/>
        <v>0</v>
      </c>
      <c r="L65" s="1">
        <f t="shared" si="10"/>
        <v>0</v>
      </c>
      <c r="M65" s="1">
        <f t="shared" si="10"/>
        <v>0</v>
      </c>
      <c r="N65" s="1">
        <f t="shared" si="10"/>
        <v>0</v>
      </c>
      <c r="O65" s="1">
        <f t="shared" si="10"/>
        <v>0</v>
      </c>
      <c r="P65" s="1">
        <f t="shared" si="10"/>
        <v>0</v>
      </c>
      <c r="Q65" s="1">
        <f t="shared" si="10"/>
        <v>0</v>
      </c>
      <c r="R65" s="1">
        <f t="shared" si="10"/>
        <v>0</v>
      </c>
      <c r="S65" s="1">
        <f t="shared" si="10"/>
        <v>0</v>
      </c>
      <c r="T65" s="1">
        <f t="shared" si="10"/>
        <v>0</v>
      </c>
      <c r="U65" s="1">
        <f t="shared" si="10"/>
        <v>0</v>
      </c>
      <c r="V65" s="1">
        <f t="shared" si="10"/>
        <v>0</v>
      </c>
      <c r="W65" s="1">
        <f t="shared" si="10"/>
        <v>0</v>
      </c>
      <c r="X65" s="1">
        <f t="shared" si="10"/>
        <v>0</v>
      </c>
      <c r="Y65" s="1">
        <f t="shared" si="10"/>
        <v>0</v>
      </c>
      <c r="Z65" s="1">
        <f t="shared" si="10"/>
        <v>0</v>
      </c>
      <c r="AA65" s="1">
        <f t="shared" si="10"/>
        <v>0</v>
      </c>
      <c r="AB65" s="1">
        <f t="shared" si="10"/>
        <v>0</v>
      </c>
      <c r="AC65" s="1">
        <f t="shared" si="10"/>
        <v>0</v>
      </c>
      <c r="AD65" s="1">
        <f t="shared" ref="AD65:CO65" si="11">IF(AD12&gt;9,IF(AD25&gt;0,IF(AD24&gt;10,IF(AD22&gt;7,IF(AD22&gt;8,IF(AD15&gt;9,63,52.076923),30.666667),IF(AD23&gt;1,IF(AD25&gt;1,IF(AD15&gt;10,IF(AD12&gt;25,IF(AD15&gt;20,80,84),IF(AD16&gt;3,IF(AD11&gt;20,92.5,88),99)),IF(AD25&gt;2,IF(AD16&gt;5,72.714286,IF(AD15&gt;7,78.666667,IF(AD23&gt;3,90,IF(AD15&gt;2,81.4,81.25)))),54.333333)),35),24.5)),IF(AD16&gt;7,83,IF(AD15&gt;1,35,IF(AD15&gt;0,22.4,IF(AD12&gt;25,14,18))))),IF(AD21&gt;6,56,IF(AD11&gt;15,IF(AD18&gt;6,IF(AD15&gt;10,88,91.5),IF(AD15&gt;30,98.8,100)),IF(AD10&gt;20,IF(AD15&gt;9,81.375,IF(AD15&gt;5,77.5,73.4)),100)))),IF(AD24&gt;10,IF(AD12&gt;7.5,IF(AD22&gt;3,IF(AD15&gt;5,15.25,14),IF(AD16&gt;0,IF(AD15&gt;5,48.666667,IF(AD15&gt;4,32.666667,40)),25.666667)),IF(AD21&gt;3,IF(AD16&gt;2.5,IF(AD20&gt;0,IF(AD11&gt;4,61.8,64),68.333333),IF(AD25&gt;2,21,IF(AD11&gt;10.51666667,42.5,IF(AD18&gt;2,IF(AD15&gt;2.083333333,57.666667,55),IF(AD15&gt;2.291666667,45.5,IF(AD15&gt;1.458333333,IF(AD11&gt;2.591666667,53,51.777778),50)))))),IF(AD15&gt;4,48,IF(AD10&gt;10,20.666667,IF(AD15&gt;0,29,26.6))))),IF(AD20&gt;2,IF(AD11&gt;1,IF(AD22&gt;2,IF(AD15&gt;1.458333333,42.833333,IF(AD15&gt;0,47.285714,45.5)),59.25),7),IF(AD12&gt;0,IF(AD23&gt;2,IF(AD11&gt;4,83,IF(AD10&gt;3,IF(AD23&gt;3,IF(AD18&gt;2,IF(AD15&gt;0,13,14),IF(AD12&gt;4,20,IF(AD16&gt;1,28,24.5))),45),IF(AD12&gt;1,22.5,53.8))),IF(AD25&gt;2,IF(AD24&gt;5,IF(AD11&gt;2,11.2,6.333333),IF(AD16&gt;0,IF(AD15&gt;1,IF(AD12&gt;3,18.25,13.888889),20.4),9)),IF(AD22&gt;1,IF(AD18&gt;1,IF(AD15&gt;2,25.125,23.428571),15.666667),32.142857))),IF(AD16&gt;0,5.25,0)))))</f>
        <v>0</v>
      </c>
      <c r="AE65" s="1">
        <f t="shared" si="11"/>
        <v>0</v>
      </c>
      <c r="AF65" s="1">
        <f t="shared" si="11"/>
        <v>0</v>
      </c>
      <c r="AG65" s="1">
        <f t="shared" si="11"/>
        <v>0</v>
      </c>
      <c r="AH65" s="1">
        <f t="shared" si="11"/>
        <v>0</v>
      </c>
      <c r="AI65" s="1">
        <f t="shared" si="11"/>
        <v>0</v>
      </c>
      <c r="AJ65" s="1">
        <f t="shared" si="11"/>
        <v>0</v>
      </c>
      <c r="AK65" s="1">
        <f t="shared" si="11"/>
        <v>0</v>
      </c>
      <c r="AL65" s="1">
        <f t="shared" si="11"/>
        <v>0</v>
      </c>
      <c r="AM65" s="1">
        <f t="shared" si="11"/>
        <v>0</v>
      </c>
      <c r="AN65" s="1">
        <f t="shared" si="11"/>
        <v>0</v>
      </c>
      <c r="AO65" s="1">
        <f t="shared" si="11"/>
        <v>0</v>
      </c>
      <c r="AP65" s="1">
        <f t="shared" si="11"/>
        <v>0</v>
      </c>
      <c r="AQ65" s="1">
        <f t="shared" si="11"/>
        <v>0</v>
      </c>
      <c r="AR65" s="1">
        <f t="shared" si="11"/>
        <v>0</v>
      </c>
      <c r="AS65" s="1">
        <f t="shared" si="11"/>
        <v>0</v>
      </c>
      <c r="AT65" s="1">
        <f t="shared" si="11"/>
        <v>0</v>
      </c>
      <c r="AU65" s="1">
        <f t="shared" si="11"/>
        <v>0</v>
      </c>
      <c r="AV65" s="1">
        <f t="shared" si="11"/>
        <v>0</v>
      </c>
      <c r="AW65" s="1">
        <f t="shared" si="11"/>
        <v>0</v>
      </c>
      <c r="AX65" s="1">
        <f t="shared" si="11"/>
        <v>0</v>
      </c>
      <c r="AY65" s="1">
        <f t="shared" si="11"/>
        <v>0</v>
      </c>
      <c r="AZ65" s="1">
        <f t="shared" si="11"/>
        <v>0</v>
      </c>
      <c r="BA65" s="1">
        <f t="shared" si="11"/>
        <v>0</v>
      </c>
      <c r="BB65" s="1">
        <f t="shared" si="11"/>
        <v>0</v>
      </c>
      <c r="BC65" s="1">
        <f t="shared" si="11"/>
        <v>0</v>
      </c>
      <c r="BD65" s="1">
        <f t="shared" si="11"/>
        <v>0</v>
      </c>
      <c r="BE65" s="1">
        <f t="shared" si="11"/>
        <v>0</v>
      </c>
      <c r="BF65" s="1">
        <f t="shared" si="11"/>
        <v>0</v>
      </c>
      <c r="BG65" s="1">
        <f t="shared" si="11"/>
        <v>0</v>
      </c>
      <c r="BH65" s="1">
        <f t="shared" si="11"/>
        <v>0</v>
      </c>
      <c r="BI65" s="1">
        <f t="shared" si="11"/>
        <v>0</v>
      </c>
      <c r="BJ65" s="1">
        <f t="shared" si="11"/>
        <v>0</v>
      </c>
      <c r="BK65" s="1">
        <f t="shared" si="11"/>
        <v>0</v>
      </c>
      <c r="BL65" s="1">
        <f t="shared" si="11"/>
        <v>0</v>
      </c>
      <c r="BM65" s="1">
        <f t="shared" si="11"/>
        <v>0</v>
      </c>
      <c r="BN65" s="1">
        <f t="shared" si="11"/>
        <v>0</v>
      </c>
      <c r="BO65" s="1">
        <f t="shared" si="11"/>
        <v>0</v>
      </c>
      <c r="BP65" s="1">
        <f t="shared" si="11"/>
        <v>0</v>
      </c>
      <c r="BQ65" s="1">
        <f t="shared" si="11"/>
        <v>0</v>
      </c>
      <c r="BR65" s="1">
        <f t="shared" si="11"/>
        <v>0</v>
      </c>
      <c r="BS65" s="1">
        <f t="shared" si="11"/>
        <v>0</v>
      </c>
      <c r="BT65" s="1">
        <f t="shared" si="11"/>
        <v>0</v>
      </c>
      <c r="BU65" s="1">
        <f t="shared" si="11"/>
        <v>0</v>
      </c>
      <c r="BV65" s="1">
        <f t="shared" si="11"/>
        <v>0</v>
      </c>
      <c r="BW65" s="1">
        <f t="shared" si="11"/>
        <v>0</v>
      </c>
      <c r="BX65" s="1">
        <f t="shared" si="11"/>
        <v>0</v>
      </c>
      <c r="BY65" s="1">
        <f t="shared" si="11"/>
        <v>0</v>
      </c>
      <c r="BZ65" s="1">
        <f t="shared" si="11"/>
        <v>0</v>
      </c>
      <c r="CA65" s="1">
        <f t="shared" si="11"/>
        <v>0</v>
      </c>
      <c r="CB65" s="1">
        <f t="shared" si="11"/>
        <v>0</v>
      </c>
      <c r="CC65" s="1">
        <f t="shared" si="11"/>
        <v>0</v>
      </c>
      <c r="CD65" s="1">
        <f t="shared" si="11"/>
        <v>0</v>
      </c>
      <c r="CE65" s="1">
        <f t="shared" si="11"/>
        <v>0</v>
      </c>
      <c r="CF65" s="1">
        <f t="shared" si="11"/>
        <v>0</v>
      </c>
      <c r="CG65" s="1">
        <f t="shared" si="11"/>
        <v>0</v>
      </c>
      <c r="CH65" s="1">
        <f t="shared" si="11"/>
        <v>0</v>
      </c>
      <c r="CI65" s="1">
        <f t="shared" si="11"/>
        <v>0</v>
      </c>
      <c r="CJ65" s="1">
        <f t="shared" si="11"/>
        <v>0</v>
      </c>
      <c r="CK65" s="1">
        <f t="shared" si="11"/>
        <v>0</v>
      </c>
      <c r="CL65" s="1">
        <f t="shared" si="11"/>
        <v>0</v>
      </c>
      <c r="CM65" s="1">
        <f t="shared" si="11"/>
        <v>0</v>
      </c>
      <c r="CN65" s="1">
        <f t="shared" si="11"/>
        <v>0</v>
      </c>
      <c r="CO65" s="1">
        <f t="shared" si="11"/>
        <v>0</v>
      </c>
      <c r="CP65" s="1">
        <f t="shared" ref="CP65:EQ65" si="12">IF(CP12&gt;9,IF(CP25&gt;0,IF(CP24&gt;10,IF(CP22&gt;7,IF(CP22&gt;8,IF(CP15&gt;9,63,52.076923),30.666667),IF(CP23&gt;1,IF(CP25&gt;1,IF(CP15&gt;10,IF(CP12&gt;25,IF(CP15&gt;20,80,84),IF(CP16&gt;3,IF(CP11&gt;20,92.5,88),99)),IF(CP25&gt;2,IF(CP16&gt;5,72.714286,IF(CP15&gt;7,78.666667,IF(CP23&gt;3,90,IF(CP15&gt;2,81.4,81.25)))),54.333333)),35),24.5)),IF(CP16&gt;7,83,IF(CP15&gt;1,35,IF(CP15&gt;0,22.4,IF(CP12&gt;25,14,18))))),IF(CP21&gt;6,56,IF(CP11&gt;15,IF(CP18&gt;6,IF(CP15&gt;10,88,91.5),IF(CP15&gt;30,98.8,100)),IF(CP10&gt;20,IF(CP15&gt;9,81.375,IF(CP15&gt;5,77.5,73.4)),100)))),IF(CP24&gt;10,IF(CP12&gt;7.5,IF(CP22&gt;3,IF(CP15&gt;5,15.25,14),IF(CP16&gt;0,IF(CP15&gt;5,48.666667,IF(CP15&gt;4,32.666667,40)),25.666667)),IF(CP21&gt;3,IF(CP16&gt;2.5,IF(CP20&gt;0,IF(CP11&gt;4,61.8,64),68.333333),IF(CP25&gt;2,21,IF(CP11&gt;10.51666667,42.5,IF(CP18&gt;2,IF(CP15&gt;2.083333333,57.666667,55),IF(CP15&gt;2.291666667,45.5,IF(CP15&gt;1.458333333,IF(CP11&gt;2.591666667,53,51.777778),50)))))),IF(CP15&gt;4,48,IF(CP10&gt;10,20.666667,IF(CP15&gt;0,29,26.6))))),IF(CP20&gt;2,IF(CP11&gt;1,IF(CP22&gt;2,IF(CP15&gt;1.458333333,42.833333,IF(CP15&gt;0,47.285714,45.5)),59.25),7),IF(CP12&gt;0,IF(CP23&gt;2,IF(CP11&gt;4,83,IF(CP10&gt;3,IF(CP23&gt;3,IF(CP18&gt;2,IF(CP15&gt;0,13,14),IF(CP12&gt;4,20,IF(CP16&gt;1,28,24.5))),45),IF(CP12&gt;1,22.5,53.8))),IF(CP25&gt;2,IF(CP24&gt;5,IF(CP11&gt;2,11.2,6.333333),IF(CP16&gt;0,IF(CP15&gt;1,IF(CP12&gt;3,18.25,13.888889),20.4),9)),IF(CP22&gt;1,IF(CP18&gt;1,IF(CP15&gt;2,25.125,23.428571),15.666667),32.142857))),IF(CP16&gt;0,5.25,0)))))</f>
        <v>0</v>
      </c>
      <c r="CQ65" s="1">
        <f t="shared" si="12"/>
        <v>0</v>
      </c>
      <c r="CR65" s="1">
        <f t="shared" si="12"/>
        <v>0</v>
      </c>
      <c r="CS65" s="1">
        <f t="shared" si="12"/>
        <v>0</v>
      </c>
      <c r="CT65" s="1">
        <f t="shared" si="12"/>
        <v>0</v>
      </c>
      <c r="CU65" s="1">
        <f t="shared" si="12"/>
        <v>0</v>
      </c>
      <c r="CV65" s="1">
        <f t="shared" si="12"/>
        <v>0</v>
      </c>
      <c r="CW65" s="1">
        <f t="shared" si="12"/>
        <v>0</v>
      </c>
      <c r="CX65" s="1">
        <f t="shared" si="12"/>
        <v>0</v>
      </c>
      <c r="CY65" s="1">
        <f t="shared" si="12"/>
        <v>0</v>
      </c>
      <c r="CZ65" s="1">
        <f t="shared" si="12"/>
        <v>0</v>
      </c>
      <c r="DA65" s="1">
        <f t="shared" si="12"/>
        <v>0</v>
      </c>
      <c r="DB65" s="1">
        <f t="shared" si="12"/>
        <v>0</v>
      </c>
      <c r="DC65" s="1">
        <f t="shared" si="12"/>
        <v>0</v>
      </c>
      <c r="DD65" s="1">
        <f t="shared" si="12"/>
        <v>0</v>
      </c>
      <c r="DE65" s="1">
        <f t="shared" si="12"/>
        <v>0</v>
      </c>
      <c r="DF65" s="1">
        <f t="shared" si="12"/>
        <v>0</v>
      </c>
      <c r="DG65" s="1">
        <f t="shared" si="12"/>
        <v>0</v>
      </c>
      <c r="DH65" s="1">
        <f t="shared" si="12"/>
        <v>0</v>
      </c>
      <c r="DI65" s="1">
        <f t="shared" si="12"/>
        <v>0</v>
      </c>
      <c r="DJ65" s="1">
        <f t="shared" si="12"/>
        <v>0</v>
      </c>
      <c r="DK65" s="1">
        <f t="shared" si="12"/>
        <v>0</v>
      </c>
      <c r="DL65" s="1">
        <f t="shared" si="12"/>
        <v>0</v>
      </c>
      <c r="DM65" s="1">
        <f t="shared" si="12"/>
        <v>0</v>
      </c>
      <c r="DN65" s="1">
        <f t="shared" si="12"/>
        <v>0</v>
      </c>
      <c r="DO65" s="1">
        <f t="shared" si="12"/>
        <v>0</v>
      </c>
      <c r="DP65" s="1">
        <f t="shared" si="12"/>
        <v>0</v>
      </c>
      <c r="DQ65" s="1">
        <f t="shared" si="12"/>
        <v>0</v>
      </c>
      <c r="DR65" s="1">
        <f t="shared" si="12"/>
        <v>0</v>
      </c>
      <c r="DS65" s="1">
        <f t="shared" si="12"/>
        <v>0</v>
      </c>
      <c r="DT65" s="1">
        <f t="shared" si="12"/>
        <v>0</v>
      </c>
      <c r="DU65" s="1">
        <f t="shared" si="12"/>
        <v>0</v>
      </c>
      <c r="DV65" s="1">
        <f t="shared" si="12"/>
        <v>0</v>
      </c>
      <c r="DW65" s="1">
        <f t="shared" si="12"/>
        <v>0</v>
      </c>
      <c r="DX65" s="1">
        <f t="shared" si="12"/>
        <v>0</v>
      </c>
      <c r="DY65" s="1">
        <f t="shared" si="12"/>
        <v>0</v>
      </c>
      <c r="DZ65" s="1">
        <f t="shared" si="12"/>
        <v>0</v>
      </c>
      <c r="EA65" s="1">
        <f t="shared" si="12"/>
        <v>0</v>
      </c>
      <c r="EB65" s="1">
        <f t="shared" si="12"/>
        <v>0</v>
      </c>
      <c r="EC65" s="1">
        <f t="shared" si="12"/>
        <v>0</v>
      </c>
      <c r="ED65" s="1">
        <f t="shared" si="12"/>
        <v>0</v>
      </c>
      <c r="EE65" s="1">
        <f t="shared" si="12"/>
        <v>0</v>
      </c>
      <c r="EF65" s="1">
        <f t="shared" si="12"/>
        <v>0</v>
      </c>
      <c r="EG65" s="1">
        <f t="shared" si="12"/>
        <v>0</v>
      </c>
      <c r="EH65" s="1">
        <f t="shared" si="12"/>
        <v>0</v>
      </c>
      <c r="EI65" s="1">
        <f t="shared" si="12"/>
        <v>0</v>
      </c>
      <c r="EJ65" s="1">
        <f t="shared" si="12"/>
        <v>0</v>
      </c>
      <c r="EK65" s="1">
        <f t="shared" si="12"/>
        <v>0</v>
      </c>
      <c r="EL65" s="1">
        <f t="shared" si="12"/>
        <v>0</v>
      </c>
      <c r="EM65" s="1">
        <f t="shared" si="12"/>
        <v>0</v>
      </c>
      <c r="EN65" s="1">
        <f t="shared" si="12"/>
        <v>0</v>
      </c>
      <c r="EO65" s="1">
        <f t="shared" si="12"/>
        <v>0</v>
      </c>
      <c r="EP65" s="1">
        <f t="shared" si="12"/>
        <v>0</v>
      </c>
      <c r="EQ65" s="1">
        <f t="shared" si="12"/>
        <v>0</v>
      </c>
    </row>
    <row r="66" spans="1:147" x14ac:dyDescent="0.25">
      <c r="A66" s="1" t="s">
        <v>167</v>
      </c>
      <c r="B66" s="1">
        <f>IF(B24&gt;22,IF(B10&gt;35,IF(B16&gt;4,IF(B23&gt;8,IF(B11&gt;20,IF(B15&gt;15,78.142857,81.333333),56),IF(B23&gt;6,IF(B15&gt;10,91.75,88.166667),100)),100),IF(B23&gt;6,IF(B20&gt;2,72,IF(B24&gt;30,IF(B11&gt;15,35,38.666667),IF(B11&gt;15,57.6,52.222222))),IF(B10&gt;10,IF(B15&gt;8,IF(B15&gt;15,100,94.5),IF(B11&gt;9,49,IF(B20&gt;1,IF(B15&gt;6,71.4,59),IF(B18&gt;2,IF(B15&gt;5,85.5,86.875),IF(B15&gt;6,80,78.666667))))),28))),IF(B24&gt;5,IF(B21&gt;3,IF(B10&gt;10,IF(B15&gt;4.375,IF(B15&gt;6,IF(B15&gt;9,63,75.5),IF(B15&gt;5,29,47.666667)),IF(B24&gt;6,IF(B15&gt;2,IF(B15&gt;4,70.6,IF(B15&gt;2.083333333,76,74.166667)),82),65)),IF(B21&gt;5,IF(B15&gt;1.458333333,IF(B15&gt;2.291666667,49,53.333333),71),IF(B16&gt;3,63.666667,IF(B25&gt;2,IF(B15&gt;1,58,70),IF(B15&gt;2.291666667,IF(B11&gt;4,IF(B11&gt;5,IF(B15&gt;3,28,29.857143),IF(B16&gt;2,38.5,40.75)),19),IF(B15&gt;2,42.166667,IF(B15&gt;1.458333333,40.571429,39))))))),IF(B12&gt;7,IF(B11&gt;2,IF(B23&gt;2,IF(B15&gt;5,56,IF(B16&gt;2,47,44.333333)),IF(B11&gt;5,28,30.333333)),80.666667),IF(B11&gt;6,IF(B18&gt;1,IF(B15&gt;0.1,14,19),5.2),IF(B18&gt;2,IF(B24&gt;10,42,IF(B15&gt;1,33,37.333333)),IF(B21&gt;1,IF(B15&gt;1,32.25,28),IF(B23&gt;2,IF(B15&gt;3,24.5,25),IF(B15&gt;2,16,10.5))))))),IF(B16&gt;10,64.6,IF(B25&gt;5,IF(B12&gt;0,IF(B11&gt;0,7,12.6),0),IF(B16&gt;1,IF(B11&gt;2,IF(B20&gt;1,IF(B15&gt;0,0,7),IF(B10&gt;7,IF(B12&gt;0,IF(B15&gt;0,15.6,18),12),6.875)),IF(B15&gt;0,32.666667,28)),IF(B23&gt;2,27.714286,IF(B15&gt;1,37.333333,36.833333)))))))</f>
        <v>36.833333000000003</v>
      </c>
      <c r="C66" s="1">
        <f t="shared" ref="C66:AC66" si="13">IF(C24&gt;22,IF(C10&gt;35,IF(C16&gt;4,IF(C23&gt;8,IF(C11&gt;20,IF(C15&gt;15,78.142857,81.333333),56),IF(C23&gt;6,IF(C15&gt;10,91.75,88.166667),100)),100),IF(C23&gt;6,IF(C20&gt;2,72,IF(C24&gt;30,IF(C11&gt;15,35,38.666667),IF(C11&gt;15,57.6,52.222222))),IF(C10&gt;10,IF(C15&gt;8,IF(C15&gt;15,100,94.5),IF(C11&gt;9,49,IF(C20&gt;1,IF(C15&gt;6,71.4,59),IF(C18&gt;2,IF(C15&gt;5,85.5,86.875),IF(C15&gt;6,80,78.666667))))),28))),IF(C24&gt;5,IF(C21&gt;3,IF(C10&gt;10,IF(C15&gt;4.375,IF(C15&gt;6,IF(C15&gt;9,63,75.5),IF(C15&gt;5,29,47.666667)),IF(C24&gt;6,IF(C15&gt;2,IF(C15&gt;4,70.6,IF(C15&gt;2.083333333,76,74.166667)),82),65)),IF(C21&gt;5,IF(C15&gt;1.458333333,IF(C15&gt;2.291666667,49,53.333333),71),IF(C16&gt;3,63.666667,IF(C25&gt;2,IF(C15&gt;1,58,70),IF(C15&gt;2.291666667,IF(C11&gt;4,IF(C11&gt;5,IF(C15&gt;3,28,29.857143),IF(C16&gt;2,38.5,40.75)),19),IF(C15&gt;2,42.166667,IF(C15&gt;1.458333333,40.571429,39))))))),IF(C12&gt;7,IF(C11&gt;2,IF(C23&gt;2,IF(C15&gt;5,56,IF(C16&gt;2,47,44.333333)),IF(C11&gt;5,28,30.333333)),80.666667),IF(C11&gt;6,IF(C18&gt;1,IF(C15&gt;0.1,14,19),5.2),IF(C18&gt;2,IF(C24&gt;10,42,IF(C15&gt;1,33,37.333333)),IF(C21&gt;1,IF(C15&gt;1,32.25,28),IF(C23&gt;2,IF(C15&gt;3,24.5,25),IF(C15&gt;2,16,10.5))))))),IF(C16&gt;10,64.6,IF(C25&gt;5,IF(C12&gt;0,IF(C11&gt;0,7,12.6),0),IF(C16&gt;1,IF(C11&gt;2,IF(C20&gt;1,IF(C15&gt;0,0,7),IF(C10&gt;7,IF(C12&gt;0,IF(C15&gt;0,15.6,18),12),6.875)),IF(C15&gt;0,32.666667,28)),IF(C23&gt;2,27.714286,IF(C15&gt;1,37.333333,36.833333)))))))</f>
        <v>36.833333000000003</v>
      </c>
      <c r="D66" s="1">
        <f t="shared" si="13"/>
        <v>36.833333000000003</v>
      </c>
      <c r="E66" s="1">
        <f t="shared" si="13"/>
        <v>36.833333000000003</v>
      </c>
      <c r="F66" s="1">
        <f t="shared" si="13"/>
        <v>36.833333000000003</v>
      </c>
      <c r="G66" s="1">
        <f t="shared" si="13"/>
        <v>36.833333000000003</v>
      </c>
      <c r="H66" s="1">
        <f t="shared" si="13"/>
        <v>36.833333000000003</v>
      </c>
      <c r="I66" s="1">
        <f t="shared" si="13"/>
        <v>36.833333000000003</v>
      </c>
      <c r="J66" s="1">
        <f t="shared" si="13"/>
        <v>36.833333000000003</v>
      </c>
      <c r="K66" s="1">
        <f t="shared" si="13"/>
        <v>36.833333000000003</v>
      </c>
      <c r="L66" s="1">
        <f t="shared" si="13"/>
        <v>36.833333000000003</v>
      </c>
      <c r="M66" s="1">
        <f t="shared" si="13"/>
        <v>36.833333000000003</v>
      </c>
      <c r="N66" s="1">
        <f t="shared" si="13"/>
        <v>36.833333000000003</v>
      </c>
      <c r="O66" s="1">
        <f t="shared" si="13"/>
        <v>36.833333000000003</v>
      </c>
      <c r="P66" s="1">
        <f t="shared" si="13"/>
        <v>36.833333000000003</v>
      </c>
      <c r="Q66" s="1">
        <f t="shared" si="13"/>
        <v>36.833333000000003</v>
      </c>
      <c r="R66" s="1">
        <f t="shared" si="13"/>
        <v>36.833333000000003</v>
      </c>
      <c r="S66" s="1">
        <f t="shared" si="13"/>
        <v>36.833333000000003</v>
      </c>
      <c r="T66" s="1">
        <f t="shared" si="13"/>
        <v>36.833333000000003</v>
      </c>
      <c r="U66" s="1">
        <f t="shared" si="13"/>
        <v>36.833333000000003</v>
      </c>
      <c r="V66" s="1">
        <f t="shared" si="13"/>
        <v>36.833333000000003</v>
      </c>
      <c r="W66" s="1">
        <f t="shared" si="13"/>
        <v>36.833333000000003</v>
      </c>
      <c r="X66" s="1">
        <f t="shared" si="13"/>
        <v>36.833333000000003</v>
      </c>
      <c r="Y66" s="1">
        <f t="shared" si="13"/>
        <v>36.833333000000003</v>
      </c>
      <c r="Z66" s="1">
        <f t="shared" si="13"/>
        <v>36.833333000000003</v>
      </c>
      <c r="AA66" s="1">
        <f t="shared" si="13"/>
        <v>36.833333000000003</v>
      </c>
      <c r="AB66" s="1">
        <f t="shared" si="13"/>
        <v>36.833333000000003</v>
      </c>
      <c r="AC66" s="1">
        <f t="shared" si="13"/>
        <v>36.833333000000003</v>
      </c>
      <c r="AD66" s="1">
        <f t="shared" ref="AD66:CO66" si="14">IF(AD24&gt;22,IF(AD10&gt;35,IF(AD16&gt;4,IF(AD23&gt;8,IF(AD11&gt;20,IF(AD15&gt;15,78.142857,81.333333),56),IF(AD23&gt;6,IF(AD15&gt;10,91.75,88.166667),100)),100),IF(AD23&gt;6,IF(AD20&gt;2,72,IF(AD24&gt;30,IF(AD11&gt;15,35,38.666667),IF(AD11&gt;15,57.6,52.222222))),IF(AD10&gt;10,IF(AD15&gt;8,IF(AD15&gt;15,100,94.5),IF(AD11&gt;9,49,IF(AD20&gt;1,IF(AD15&gt;6,71.4,59),IF(AD18&gt;2,IF(AD15&gt;5,85.5,86.875),IF(AD15&gt;6,80,78.666667))))),28))),IF(AD24&gt;5,IF(AD21&gt;3,IF(AD10&gt;10,IF(AD15&gt;4.375,IF(AD15&gt;6,IF(AD15&gt;9,63,75.5),IF(AD15&gt;5,29,47.666667)),IF(AD24&gt;6,IF(AD15&gt;2,IF(AD15&gt;4,70.6,IF(AD15&gt;2.083333333,76,74.166667)),82),65)),IF(AD21&gt;5,IF(AD15&gt;1.458333333,IF(AD15&gt;2.291666667,49,53.333333),71),IF(AD16&gt;3,63.666667,IF(AD25&gt;2,IF(AD15&gt;1,58,70),IF(AD15&gt;2.291666667,IF(AD11&gt;4,IF(AD11&gt;5,IF(AD15&gt;3,28,29.857143),IF(AD16&gt;2,38.5,40.75)),19),IF(AD15&gt;2,42.166667,IF(AD15&gt;1.458333333,40.571429,39))))))),IF(AD12&gt;7,IF(AD11&gt;2,IF(AD23&gt;2,IF(AD15&gt;5,56,IF(AD16&gt;2,47,44.333333)),IF(AD11&gt;5,28,30.333333)),80.666667),IF(AD11&gt;6,IF(AD18&gt;1,IF(AD15&gt;0.1,14,19),5.2),IF(AD18&gt;2,IF(AD24&gt;10,42,IF(AD15&gt;1,33,37.333333)),IF(AD21&gt;1,IF(AD15&gt;1,32.25,28),IF(AD23&gt;2,IF(AD15&gt;3,24.5,25),IF(AD15&gt;2,16,10.5))))))),IF(AD16&gt;10,64.6,IF(AD25&gt;5,IF(AD12&gt;0,IF(AD11&gt;0,7,12.6),0),IF(AD16&gt;1,IF(AD11&gt;2,IF(AD20&gt;1,IF(AD15&gt;0,0,7),IF(AD10&gt;7,IF(AD12&gt;0,IF(AD15&gt;0,15.6,18),12),6.875)),IF(AD15&gt;0,32.666667,28)),IF(AD23&gt;2,27.714286,IF(AD15&gt;1,37.333333,36.833333)))))))</f>
        <v>36.833333000000003</v>
      </c>
      <c r="AE66" s="1">
        <f t="shared" si="14"/>
        <v>36.833333000000003</v>
      </c>
      <c r="AF66" s="1">
        <f t="shared" si="14"/>
        <v>36.833333000000003</v>
      </c>
      <c r="AG66" s="1">
        <f t="shared" si="14"/>
        <v>36.833333000000003</v>
      </c>
      <c r="AH66" s="1">
        <f t="shared" si="14"/>
        <v>36.833333000000003</v>
      </c>
      <c r="AI66" s="1">
        <f t="shared" si="14"/>
        <v>36.833333000000003</v>
      </c>
      <c r="AJ66" s="1">
        <f t="shared" si="14"/>
        <v>36.833333000000003</v>
      </c>
      <c r="AK66" s="1">
        <f t="shared" si="14"/>
        <v>36.833333000000003</v>
      </c>
      <c r="AL66" s="1">
        <f t="shared" si="14"/>
        <v>36.833333000000003</v>
      </c>
      <c r="AM66" s="1">
        <f t="shared" si="14"/>
        <v>36.833333000000003</v>
      </c>
      <c r="AN66" s="1">
        <f t="shared" si="14"/>
        <v>36.833333000000003</v>
      </c>
      <c r="AO66" s="1">
        <f t="shared" si="14"/>
        <v>36.833333000000003</v>
      </c>
      <c r="AP66" s="1">
        <f t="shared" si="14"/>
        <v>36.833333000000003</v>
      </c>
      <c r="AQ66" s="1">
        <f t="shared" si="14"/>
        <v>36.833333000000003</v>
      </c>
      <c r="AR66" s="1">
        <f t="shared" si="14"/>
        <v>36.833333000000003</v>
      </c>
      <c r="AS66" s="1">
        <f t="shared" si="14"/>
        <v>36.833333000000003</v>
      </c>
      <c r="AT66" s="1">
        <f t="shared" si="14"/>
        <v>36.833333000000003</v>
      </c>
      <c r="AU66" s="1">
        <f t="shared" si="14"/>
        <v>36.833333000000003</v>
      </c>
      <c r="AV66" s="1">
        <f t="shared" si="14"/>
        <v>36.833333000000003</v>
      </c>
      <c r="AW66" s="1">
        <f t="shared" si="14"/>
        <v>36.833333000000003</v>
      </c>
      <c r="AX66" s="1">
        <f t="shared" si="14"/>
        <v>36.833333000000003</v>
      </c>
      <c r="AY66" s="1">
        <f t="shared" si="14"/>
        <v>36.833333000000003</v>
      </c>
      <c r="AZ66" s="1">
        <f t="shared" si="14"/>
        <v>36.833333000000003</v>
      </c>
      <c r="BA66" s="1">
        <f t="shared" si="14"/>
        <v>36.833333000000003</v>
      </c>
      <c r="BB66" s="1">
        <f t="shared" si="14"/>
        <v>36.833333000000003</v>
      </c>
      <c r="BC66" s="1">
        <f t="shared" si="14"/>
        <v>36.833333000000003</v>
      </c>
      <c r="BD66" s="1">
        <f t="shared" si="14"/>
        <v>36.833333000000003</v>
      </c>
      <c r="BE66" s="1">
        <f t="shared" si="14"/>
        <v>36.833333000000003</v>
      </c>
      <c r="BF66" s="1">
        <f t="shared" si="14"/>
        <v>36.833333000000003</v>
      </c>
      <c r="BG66" s="1">
        <f t="shared" si="14"/>
        <v>36.833333000000003</v>
      </c>
      <c r="BH66" s="1">
        <f t="shared" si="14"/>
        <v>36.833333000000003</v>
      </c>
      <c r="BI66" s="1">
        <f t="shared" si="14"/>
        <v>36.833333000000003</v>
      </c>
      <c r="BJ66" s="1">
        <f t="shared" si="14"/>
        <v>36.833333000000003</v>
      </c>
      <c r="BK66" s="1">
        <f t="shared" si="14"/>
        <v>36.833333000000003</v>
      </c>
      <c r="BL66" s="1">
        <f t="shared" si="14"/>
        <v>36.833333000000003</v>
      </c>
      <c r="BM66" s="1">
        <f t="shared" si="14"/>
        <v>36.833333000000003</v>
      </c>
      <c r="BN66" s="1">
        <f t="shared" si="14"/>
        <v>36.833333000000003</v>
      </c>
      <c r="BO66" s="1">
        <f t="shared" si="14"/>
        <v>36.833333000000003</v>
      </c>
      <c r="BP66" s="1">
        <f t="shared" si="14"/>
        <v>36.833333000000003</v>
      </c>
      <c r="BQ66" s="1">
        <f t="shared" si="14"/>
        <v>36.833333000000003</v>
      </c>
      <c r="BR66" s="1">
        <f t="shared" si="14"/>
        <v>36.833333000000003</v>
      </c>
      <c r="BS66" s="1">
        <f t="shared" si="14"/>
        <v>36.833333000000003</v>
      </c>
      <c r="BT66" s="1">
        <f t="shared" si="14"/>
        <v>36.833333000000003</v>
      </c>
      <c r="BU66" s="1">
        <f t="shared" si="14"/>
        <v>36.833333000000003</v>
      </c>
      <c r="BV66" s="1">
        <f t="shared" si="14"/>
        <v>36.833333000000003</v>
      </c>
      <c r="BW66" s="1">
        <f t="shared" si="14"/>
        <v>36.833333000000003</v>
      </c>
      <c r="BX66" s="1">
        <f t="shared" si="14"/>
        <v>36.833333000000003</v>
      </c>
      <c r="BY66" s="1">
        <f t="shared" si="14"/>
        <v>36.833333000000003</v>
      </c>
      <c r="BZ66" s="1">
        <f t="shared" si="14"/>
        <v>36.833333000000003</v>
      </c>
      <c r="CA66" s="1">
        <f t="shared" si="14"/>
        <v>36.833333000000003</v>
      </c>
      <c r="CB66" s="1">
        <f t="shared" si="14"/>
        <v>36.833333000000003</v>
      </c>
      <c r="CC66" s="1">
        <f t="shared" si="14"/>
        <v>36.833333000000003</v>
      </c>
      <c r="CD66" s="1">
        <f t="shared" si="14"/>
        <v>36.833333000000003</v>
      </c>
      <c r="CE66" s="1">
        <f t="shared" si="14"/>
        <v>36.833333000000003</v>
      </c>
      <c r="CF66" s="1">
        <f t="shared" si="14"/>
        <v>36.833333000000003</v>
      </c>
      <c r="CG66" s="1">
        <f t="shared" si="14"/>
        <v>36.833333000000003</v>
      </c>
      <c r="CH66" s="1">
        <f t="shared" si="14"/>
        <v>36.833333000000003</v>
      </c>
      <c r="CI66" s="1">
        <f t="shared" si="14"/>
        <v>36.833333000000003</v>
      </c>
      <c r="CJ66" s="1">
        <f t="shared" si="14"/>
        <v>36.833333000000003</v>
      </c>
      <c r="CK66" s="1">
        <f t="shared" si="14"/>
        <v>36.833333000000003</v>
      </c>
      <c r="CL66" s="1">
        <f t="shared" si="14"/>
        <v>36.833333000000003</v>
      </c>
      <c r="CM66" s="1">
        <f t="shared" si="14"/>
        <v>36.833333000000003</v>
      </c>
      <c r="CN66" s="1">
        <f t="shared" si="14"/>
        <v>36.833333000000003</v>
      </c>
      <c r="CO66" s="1">
        <f t="shared" si="14"/>
        <v>36.833333000000003</v>
      </c>
      <c r="CP66" s="1">
        <f t="shared" ref="CP66:EQ66" si="15">IF(CP24&gt;22,IF(CP10&gt;35,IF(CP16&gt;4,IF(CP23&gt;8,IF(CP11&gt;20,IF(CP15&gt;15,78.142857,81.333333),56),IF(CP23&gt;6,IF(CP15&gt;10,91.75,88.166667),100)),100),IF(CP23&gt;6,IF(CP20&gt;2,72,IF(CP24&gt;30,IF(CP11&gt;15,35,38.666667),IF(CP11&gt;15,57.6,52.222222))),IF(CP10&gt;10,IF(CP15&gt;8,IF(CP15&gt;15,100,94.5),IF(CP11&gt;9,49,IF(CP20&gt;1,IF(CP15&gt;6,71.4,59),IF(CP18&gt;2,IF(CP15&gt;5,85.5,86.875),IF(CP15&gt;6,80,78.666667))))),28))),IF(CP24&gt;5,IF(CP21&gt;3,IF(CP10&gt;10,IF(CP15&gt;4.375,IF(CP15&gt;6,IF(CP15&gt;9,63,75.5),IF(CP15&gt;5,29,47.666667)),IF(CP24&gt;6,IF(CP15&gt;2,IF(CP15&gt;4,70.6,IF(CP15&gt;2.083333333,76,74.166667)),82),65)),IF(CP21&gt;5,IF(CP15&gt;1.458333333,IF(CP15&gt;2.291666667,49,53.333333),71),IF(CP16&gt;3,63.666667,IF(CP25&gt;2,IF(CP15&gt;1,58,70),IF(CP15&gt;2.291666667,IF(CP11&gt;4,IF(CP11&gt;5,IF(CP15&gt;3,28,29.857143),IF(CP16&gt;2,38.5,40.75)),19),IF(CP15&gt;2,42.166667,IF(CP15&gt;1.458333333,40.571429,39))))))),IF(CP12&gt;7,IF(CP11&gt;2,IF(CP23&gt;2,IF(CP15&gt;5,56,IF(CP16&gt;2,47,44.333333)),IF(CP11&gt;5,28,30.333333)),80.666667),IF(CP11&gt;6,IF(CP18&gt;1,IF(CP15&gt;0.1,14,19),5.2),IF(CP18&gt;2,IF(CP24&gt;10,42,IF(CP15&gt;1,33,37.333333)),IF(CP21&gt;1,IF(CP15&gt;1,32.25,28),IF(CP23&gt;2,IF(CP15&gt;3,24.5,25),IF(CP15&gt;2,16,10.5))))))),IF(CP16&gt;10,64.6,IF(CP25&gt;5,IF(CP12&gt;0,IF(CP11&gt;0,7,12.6),0),IF(CP16&gt;1,IF(CP11&gt;2,IF(CP20&gt;1,IF(CP15&gt;0,0,7),IF(CP10&gt;7,IF(CP12&gt;0,IF(CP15&gt;0,15.6,18),12),6.875)),IF(CP15&gt;0,32.666667,28)),IF(CP23&gt;2,27.714286,IF(CP15&gt;1,37.333333,36.833333)))))))</f>
        <v>36.833333000000003</v>
      </c>
      <c r="CQ66" s="1">
        <f t="shared" si="15"/>
        <v>36.833333000000003</v>
      </c>
      <c r="CR66" s="1">
        <f t="shared" si="15"/>
        <v>36.833333000000003</v>
      </c>
      <c r="CS66" s="1">
        <f t="shared" si="15"/>
        <v>36.833333000000003</v>
      </c>
      <c r="CT66" s="1">
        <f t="shared" si="15"/>
        <v>36.833333000000003</v>
      </c>
      <c r="CU66" s="1">
        <f t="shared" si="15"/>
        <v>36.833333000000003</v>
      </c>
      <c r="CV66" s="1">
        <f t="shared" si="15"/>
        <v>36.833333000000003</v>
      </c>
      <c r="CW66" s="1">
        <f t="shared" si="15"/>
        <v>36.833333000000003</v>
      </c>
      <c r="CX66" s="1">
        <f t="shared" si="15"/>
        <v>36.833333000000003</v>
      </c>
      <c r="CY66" s="1">
        <f t="shared" si="15"/>
        <v>36.833333000000003</v>
      </c>
      <c r="CZ66" s="1">
        <f t="shared" si="15"/>
        <v>36.833333000000003</v>
      </c>
      <c r="DA66" s="1">
        <f t="shared" si="15"/>
        <v>36.833333000000003</v>
      </c>
      <c r="DB66" s="1">
        <f t="shared" si="15"/>
        <v>36.833333000000003</v>
      </c>
      <c r="DC66" s="1">
        <f t="shared" si="15"/>
        <v>36.833333000000003</v>
      </c>
      <c r="DD66" s="1">
        <f t="shared" si="15"/>
        <v>36.833333000000003</v>
      </c>
      <c r="DE66" s="1">
        <f t="shared" si="15"/>
        <v>36.833333000000003</v>
      </c>
      <c r="DF66" s="1">
        <f t="shared" si="15"/>
        <v>36.833333000000003</v>
      </c>
      <c r="DG66" s="1">
        <f t="shared" si="15"/>
        <v>36.833333000000003</v>
      </c>
      <c r="DH66" s="1">
        <f t="shared" si="15"/>
        <v>36.833333000000003</v>
      </c>
      <c r="DI66" s="1">
        <f t="shared" si="15"/>
        <v>36.833333000000003</v>
      </c>
      <c r="DJ66" s="1">
        <f t="shared" si="15"/>
        <v>36.833333000000003</v>
      </c>
      <c r="DK66" s="1">
        <f t="shared" si="15"/>
        <v>36.833333000000003</v>
      </c>
      <c r="DL66" s="1">
        <f t="shared" si="15"/>
        <v>36.833333000000003</v>
      </c>
      <c r="DM66" s="1">
        <f t="shared" si="15"/>
        <v>36.833333000000003</v>
      </c>
      <c r="DN66" s="1">
        <f t="shared" si="15"/>
        <v>36.833333000000003</v>
      </c>
      <c r="DO66" s="1">
        <f t="shared" si="15"/>
        <v>36.833333000000003</v>
      </c>
      <c r="DP66" s="1">
        <f t="shared" si="15"/>
        <v>36.833333000000003</v>
      </c>
      <c r="DQ66" s="1">
        <f t="shared" si="15"/>
        <v>36.833333000000003</v>
      </c>
      <c r="DR66" s="1">
        <f t="shared" si="15"/>
        <v>36.833333000000003</v>
      </c>
      <c r="DS66" s="1">
        <f t="shared" si="15"/>
        <v>36.833333000000003</v>
      </c>
      <c r="DT66" s="1">
        <f t="shared" si="15"/>
        <v>36.833333000000003</v>
      </c>
      <c r="DU66" s="1">
        <f t="shared" si="15"/>
        <v>36.833333000000003</v>
      </c>
      <c r="DV66" s="1">
        <f t="shared" si="15"/>
        <v>36.833333000000003</v>
      </c>
      <c r="DW66" s="1">
        <f t="shared" si="15"/>
        <v>36.833333000000003</v>
      </c>
      <c r="DX66" s="1">
        <f t="shared" si="15"/>
        <v>36.833333000000003</v>
      </c>
      <c r="DY66" s="1">
        <f t="shared" si="15"/>
        <v>36.833333000000003</v>
      </c>
      <c r="DZ66" s="1">
        <f t="shared" si="15"/>
        <v>36.833333000000003</v>
      </c>
      <c r="EA66" s="1">
        <f t="shared" si="15"/>
        <v>36.833333000000003</v>
      </c>
      <c r="EB66" s="1">
        <f t="shared" si="15"/>
        <v>36.833333000000003</v>
      </c>
      <c r="EC66" s="1">
        <f t="shared" si="15"/>
        <v>36.833333000000003</v>
      </c>
      <c r="ED66" s="1">
        <f t="shared" si="15"/>
        <v>36.833333000000003</v>
      </c>
      <c r="EE66" s="1">
        <f t="shared" si="15"/>
        <v>36.833333000000003</v>
      </c>
      <c r="EF66" s="1">
        <f t="shared" si="15"/>
        <v>36.833333000000003</v>
      </c>
      <c r="EG66" s="1">
        <f t="shared" si="15"/>
        <v>36.833333000000003</v>
      </c>
      <c r="EH66" s="1">
        <f t="shared" si="15"/>
        <v>36.833333000000003</v>
      </c>
      <c r="EI66" s="1">
        <f t="shared" si="15"/>
        <v>36.833333000000003</v>
      </c>
      <c r="EJ66" s="1">
        <f t="shared" si="15"/>
        <v>36.833333000000003</v>
      </c>
      <c r="EK66" s="1">
        <f t="shared" si="15"/>
        <v>36.833333000000003</v>
      </c>
      <c r="EL66" s="1">
        <f t="shared" si="15"/>
        <v>36.833333000000003</v>
      </c>
      <c r="EM66" s="1">
        <f t="shared" si="15"/>
        <v>36.833333000000003</v>
      </c>
      <c r="EN66" s="1">
        <f t="shared" si="15"/>
        <v>36.833333000000003</v>
      </c>
      <c r="EO66" s="1">
        <f t="shared" si="15"/>
        <v>36.833333000000003</v>
      </c>
      <c r="EP66" s="1">
        <f t="shared" si="15"/>
        <v>36.833333000000003</v>
      </c>
      <c r="EQ66" s="1">
        <f t="shared" si="15"/>
        <v>36.833333000000003</v>
      </c>
    </row>
    <row r="67" spans="1:147" x14ac:dyDescent="0.25">
      <c r="A67" s="1" t="s">
        <v>168</v>
      </c>
      <c r="B67" s="2">
        <f>IF(B15&gt;2,IF(B10&gt;20,IF(B24&gt;15,IF(B23&gt;7,IF(B23&gt;13,99.666667,IF(B10&gt;55,35,IF(B18&gt;4,IF(B10&gt;30,IF(B15&gt;10,IF(B16&gt;5,IF(B12&gt;15,82.666667,78.666667),71),42),IF(B21&gt;5,99.25,IF(B18&gt;10.3,91.5,IF(B15&gt;4.375,IF(B15&gt;15,83.25,83.333333),78.769231)))),IF(B15&gt;15,60.666667,42)))),IF(B12&gt;10,IF(B24&gt;80,97,IF(B15&gt;15,100,IF(B11&gt;20,99.25,100))),92)),31.5),IF(B10&gt;10,IF(B22&gt;3,IF(B24&gt;25,IF(B15&gt;5,IF(B18&gt;2,IF(B15&gt;8,49,65.142857),IF(B24&gt;30,46.5,48)),97),IF(B15&gt;5,IF(B15&gt;6,35,26),15.5)),IF(B18&gt;6,42,IF(B23&gt;6,100,IF(B16&gt;2.5,IF(B11&gt;6,IF(B23&gt;3,IF(B15&gt;6,72,71.666667),IF(B15&gt;5,69,67.2)),85.6),IF(B24&gt;20,51,IF(B15&gt;2.708333333,66,61.833333)))))),IF(B18&gt;0.3,IF(B18&gt;1,IF(B15&gt;4,IF(B16&gt;3,38.333333,20),IF(B20&gt;0,IF(B15&gt;3,IF(B25&gt;0,52.75,50.75),60.666667),41.571429)),IF(B16&gt;1,IF(B15&gt;3,IF(B11&gt;5,18.666667,25.2),11.5),IF(B15&gt;3,36.142857,37.4))),IF(B15&gt;2.291666667,IF(B15&gt;4,69.333333,70),IF(B11&gt;2.591666667,53.333333,37.666667))))),IF(B20&gt;2,IF(B25&gt;3,IF(B11&gt;2,28,11.666667),IF(B11&gt;13.53333333,10,IF(B15&gt;0,IF(B11&gt;5,47.5,IF(B16&gt;1.141666667,IF(B15&gt;1.458333333,41.714286,41),35)),60.333333))),IF(B24&gt;0,IF(B12&gt;5,IF(B21&gt;3,41.75,57.5),IF(B22&gt;2,IF(B15&gt;0,IF(B15&gt;1,IF(B12&gt;3,IF(B12&gt;4,24.9375,24.5),10.5),IF(B12&gt;1,28,26.4)),38.5),IF(B10&gt;3,IF(B15&gt;1,10.8,12.333333),IF(B15&gt;1,7.5,5.666667)))),IF(B23&gt;4,IF(B18&gt;10,0.333333,IF(B12&gt;1,18,IF(B11&gt;1,12.25,14))),IF(B21&gt;1,5.4,0)))))</f>
        <v>0</v>
      </c>
      <c r="C67" s="2">
        <f t="shared" ref="C67:AC67" si="16">IF(C15&gt;2,IF(C10&gt;20,IF(C24&gt;15,IF(C23&gt;7,IF(C23&gt;13,99.666667,IF(C10&gt;55,35,IF(C18&gt;4,IF(C10&gt;30,IF(C15&gt;10,IF(C16&gt;5,IF(C12&gt;15,82.666667,78.666667),71),42),IF(C21&gt;5,99.25,IF(C18&gt;10.3,91.5,IF(C15&gt;4.375,IF(C15&gt;15,83.25,83.333333),78.769231)))),IF(C15&gt;15,60.666667,42)))),IF(C12&gt;10,IF(C24&gt;80,97,IF(C15&gt;15,100,IF(C11&gt;20,99.25,100))),92)),31.5),IF(C10&gt;10,IF(C22&gt;3,IF(C24&gt;25,IF(C15&gt;5,IF(C18&gt;2,IF(C15&gt;8,49,65.142857),IF(C24&gt;30,46.5,48)),97),IF(C15&gt;5,IF(C15&gt;6,35,26),15.5)),IF(C18&gt;6,42,IF(C23&gt;6,100,IF(C16&gt;2.5,IF(C11&gt;6,IF(C23&gt;3,IF(C15&gt;6,72,71.666667),IF(C15&gt;5,69,67.2)),85.6),IF(C24&gt;20,51,IF(C15&gt;2.708333333,66,61.833333)))))),IF(C18&gt;0.3,IF(C18&gt;1,IF(C15&gt;4,IF(C16&gt;3,38.333333,20),IF(C20&gt;0,IF(C15&gt;3,IF(C25&gt;0,52.75,50.75),60.666667),41.571429)),IF(C16&gt;1,IF(C15&gt;3,IF(C11&gt;5,18.666667,25.2),11.5),IF(C15&gt;3,36.142857,37.4))),IF(C15&gt;2.291666667,IF(C15&gt;4,69.333333,70),IF(C11&gt;2.591666667,53.333333,37.666667))))),IF(C20&gt;2,IF(C25&gt;3,IF(C11&gt;2,28,11.666667),IF(C11&gt;13.53333333,10,IF(C15&gt;0,IF(C11&gt;5,47.5,IF(C16&gt;1.141666667,IF(C15&gt;1.458333333,41.714286,41),35)),60.333333))),IF(C24&gt;0,IF(C12&gt;5,IF(C21&gt;3,41.75,57.5),IF(C22&gt;2,IF(C15&gt;0,IF(C15&gt;1,IF(C12&gt;3,IF(C12&gt;4,24.9375,24.5),10.5),IF(C12&gt;1,28,26.4)),38.5),IF(C10&gt;3,IF(C15&gt;1,10.8,12.333333),IF(C15&gt;1,7.5,5.666667)))),IF(C23&gt;4,IF(C18&gt;10,0.333333,IF(C12&gt;1,18,IF(C11&gt;1,12.25,14))),IF(C21&gt;1,5.4,0)))))</f>
        <v>0</v>
      </c>
      <c r="D67" s="2">
        <f t="shared" si="16"/>
        <v>0</v>
      </c>
      <c r="E67" s="2">
        <f t="shared" si="16"/>
        <v>0</v>
      </c>
      <c r="F67" s="2">
        <f t="shared" si="16"/>
        <v>0</v>
      </c>
      <c r="G67" s="2">
        <f t="shared" si="16"/>
        <v>0</v>
      </c>
      <c r="H67" s="2">
        <f t="shared" si="16"/>
        <v>0</v>
      </c>
      <c r="I67" s="2">
        <f t="shared" si="16"/>
        <v>0</v>
      </c>
      <c r="J67" s="2">
        <f t="shared" si="16"/>
        <v>0</v>
      </c>
      <c r="K67" s="2">
        <f t="shared" si="16"/>
        <v>0</v>
      </c>
      <c r="L67" s="2">
        <f t="shared" si="16"/>
        <v>0</v>
      </c>
      <c r="M67" s="2">
        <f t="shared" si="16"/>
        <v>0</v>
      </c>
      <c r="N67" s="2">
        <f t="shared" si="16"/>
        <v>0</v>
      </c>
      <c r="O67" s="2">
        <f t="shared" si="16"/>
        <v>0</v>
      </c>
      <c r="P67" s="2">
        <f t="shared" si="16"/>
        <v>0</v>
      </c>
      <c r="Q67" s="2">
        <f t="shared" si="16"/>
        <v>0</v>
      </c>
      <c r="R67" s="2">
        <f t="shared" si="16"/>
        <v>0</v>
      </c>
      <c r="S67" s="2">
        <f t="shared" si="16"/>
        <v>0</v>
      </c>
      <c r="T67" s="2">
        <f t="shared" si="16"/>
        <v>0</v>
      </c>
      <c r="U67" s="2">
        <f t="shared" si="16"/>
        <v>0</v>
      </c>
      <c r="V67" s="2">
        <f t="shared" si="16"/>
        <v>0</v>
      </c>
      <c r="W67" s="2">
        <f t="shared" si="16"/>
        <v>0</v>
      </c>
      <c r="X67" s="2">
        <f t="shared" si="16"/>
        <v>0</v>
      </c>
      <c r="Y67" s="2">
        <f t="shared" si="16"/>
        <v>0</v>
      </c>
      <c r="Z67" s="2">
        <f t="shared" si="16"/>
        <v>0</v>
      </c>
      <c r="AA67" s="2">
        <f t="shared" si="16"/>
        <v>0</v>
      </c>
      <c r="AB67" s="2">
        <f t="shared" si="16"/>
        <v>0</v>
      </c>
      <c r="AC67" s="2">
        <f t="shared" si="16"/>
        <v>0</v>
      </c>
      <c r="AD67" s="2">
        <f t="shared" ref="AD67:CO67" si="17">IF(AD15&gt;2,IF(AD10&gt;20,IF(AD24&gt;15,IF(AD23&gt;7,IF(AD23&gt;13,99.666667,IF(AD10&gt;55,35,IF(AD18&gt;4,IF(AD10&gt;30,IF(AD15&gt;10,IF(AD16&gt;5,IF(AD12&gt;15,82.666667,78.666667),71),42),IF(AD21&gt;5,99.25,IF(AD18&gt;10.3,91.5,IF(AD15&gt;4.375,IF(AD15&gt;15,83.25,83.333333),78.769231)))),IF(AD15&gt;15,60.666667,42)))),IF(AD12&gt;10,IF(AD24&gt;80,97,IF(AD15&gt;15,100,IF(AD11&gt;20,99.25,100))),92)),31.5),IF(AD10&gt;10,IF(AD22&gt;3,IF(AD24&gt;25,IF(AD15&gt;5,IF(AD18&gt;2,IF(AD15&gt;8,49,65.142857),IF(AD24&gt;30,46.5,48)),97),IF(AD15&gt;5,IF(AD15&gt;6,35,26),15.5)),IF(AD18&gt;6,42,IF(AD23&gt;6,100,IF(AD16&gt;2.5,IF(AD11&gt;6,IF(AD23&gt;3,IF(AD15&gt;6,72,71.666667),IF(AD15&gt;5,69,67.2)),85.6),IF(AD24&gt;20,51,IF(AD15&gt;2.708333333,66,61.833333)))))),IF(AD18&gt;0.3,IF(AD18&gt;1,IF(AD15&gt;4,IF(AD16&gt;3,38.333333,20),IF(AD20&gt;0,IF(AD15&gt;3,IF(AD25&gt;0,52.75,50.75),60.666667),41.571429)),IF(AD16&gt;1,IF(AD15&gt;3,IF(AD11&gt;5,18.666667,25.2),11.5),IF(AD15&gt;3,36.142857,37.4))),IF(AD15&gt;2.291666667,IF(AD15&gt;4,69.333333,70),IF(AD11&gt;2.591666667,53.333333,37.666667))))),IF(AD20&gt;2,IF(AD25&gt;3,IF(AD11&gt;2,28,11.666667),IF(AD11&gt;13.53333333,10,IF(AD15&gt;0,IF(AD11&gt;5,47.5,IF(AD16&gt;1.141666667,IF(AD15&gt;1.458333333,41.714286,41),35)),60.333333))),IF(AD24&gt;0,IF(AD12&gt;5,IF(AD21&gt;3,41.75,57.5),IF(AD22&gt;2,IF(AD15&gt;0,IF(AD15&gt;1,IF(AD12&gt;3,IF(AD12&gt;4,24.9375,24.5),10.5),IF(AD12&gt;1,28,26.4)),38.5),IF(AD10&gt;3,IF(AD15&gt;1,10.8,12.333333),IF(AD15&gt;1,7.5,5.666667)))),IF(AD23&gt;4,IF(AD18&gt;10,0.333333,IF(AD12&gt;1,18,IF(AD11&gt;1,12.25,14))),IF(AD21&gt;1,5.4,0)))))</f>
        <v>0</v>
      </c>
      <c r="AE67" s="2">
        <f t="shared" si="17"/>
        <v>0</v>
      </c>
      <c r="AF67" s="2">
        <f t="shared" si="17"/>
        <v>0</v>
      </c>
      <c r="AG67" s="2">
        <f t="shared" si="17"/>
        <v>0</v>
      </c>
      <c r="AH67" s="2">
        <f t="shared" si="17"/>
        <v>0</v>
      </c>
      <c r="AI67" s="2">
        <f t="shared" si="17"/>
        <v>0</v>
      </c>
      <c r="AJ67" s="2">
        <f t="shared" si="17"/>
        <v>0</v>
      </c>
      <c r="AK67" s="2">
        <f t="shared" si="17"/>
        <v>0</v>
      </c>
      <c r="AL67" s="2">
        <f t="shared" si="17"/>
        <v>0</v>
      </c>
      <c r="AM67" s="2">
        <f t="shared" si="17"/>
        <v>0</v>
      </c>
      <c r="AN67" s="2">
        <f t="shared" si="17"/>
        <v>0</v>
      </c>
      <c r="AO67" s="2">
        <f t="shared" si="17"/>
        <v>0</v>
      </c>
      <c r="AP67" s="2">
        <f t="shared" si="17"/>
        <v>0</v>
      </c>
      <c r="AQ67" s="2">
        <f t="shared" si="17"/>
        <v>0</v>
      </c>
      <c r="AR67" s="2">
        <f t="shared" si="17"/>
        <v>0</v>
      </c>
      <c r="AS67" s="2">
        <f t="shared" si="17"/>
        <v>0</v>
      </c>
      <c r="AT67" s="2">
        <f t="shared" si="17"/>
        <v>0</v>
      </c>
      <c r="AU67" s="2">
        <f t="shared" si="17"/>
        <v>0</v>
      </c>
      <c r="AV67" s="2">
        <f t="shared" si="17"/>
        <v>0</v>
      </c>
      <c r="AW67" s="2">
        <f t="shared" si="17"/>
        <v>0</v>
      </c>
      <c r="AX67" s="2">
        <f t="shared" si="17"/>
        <v>0</v>
      </c>
      <c r="AY67" s="2">
        <f t="shared" si="17"/>
        <v>0</v>
      </c>
      <c r="AZ67" s="2">
        <f t="shared" si="17"/>
        <v>0</v>
      </c>
      <c r="BA67" s="2">
        <f t="shared" si="17"/>
        <v>0</v>
      </c>
      <c r="BB67" s="2">
        <f t="shared" si="17"/>
        <v>0</v>
      </c>
      <c r="BC67" s="2">
        <f t="shared" si="17"/>
        <v>0</v>
      </c>
      <c r="BD67" s="2">
        <f t="shared" si="17"/>
        <v>0</v>
      </c>
      <c r="BE67" s="2">
        <f t="shared" si="17"/>
        <v>0</v>
      </c>
      <c r="BF67" s="2">
        <f t="shared" si="17"/>
        <v>0</v>
      </c>
      <c r="BG67" s="2">
        <f t="shared" si="17"/>
        <v>0</v>
      </c>
      <c r="BH67" s="2">
        <f t="shared" si="17"/>
        <v>0</v>
      </c>
      <c r="BI67" s="2">
        <f t="shared" si="17"/>
        <v>0</v>
      </c>
      <c r="BJ67" s="2">
        <f t="shared" si="17"/>
        <v>0</v>
      </c>
      <c r="BK67" s="2">
        <f t="shared" si="17"/>
        <v>0</v>
      </c>
      <c r="BL67" s="2">
        <f t="shared" si="17"/>
        <v>0</v>
      </c>
      <c r="BM67" s="2">
        <f t="shared" si="17"/>
        <v>0</v>
      </c>
      <c r="BN67" s="2">
        <f t="shared" si="17"/>
        <v>0</v>
      </c>
      <c r="BO67" s="2">
        <f t="shared" si="17"/>
        <v>0</v>
      </c>
      <c r="BP67" s="2">
        <f t="shared" si="17"/>
        <v>0</v>
      </c>
      <c r="BQ67" s="2">
        <f t="shared" si="17"/>
        <v>0</v>
      </c>
      <c r="BR67" s="2">
        <f t="shared" si="17"/>
        <v>0</v>
      </c>
      <c r="BS67" s="2">
        <f t="shared" si="17"/>
        <v>0</v>
      </c>
      <c r="BT67" s="2">
        <f t="shared" si="17"/>
        <v>0</v>
      </c>
      <c r="BU67" s="2">
        <f t="shared" si="17"/>
        <v>0</v>
      </c>
      <c r="BV67" s="2">
        <f t="shared" si="17"/>
        <v>0</v>
      </c>
      <c r="BW67" s="2">
        <f t="shared" si="17"/>
        <v>0</v>
      </c>
      <c r="BX67" s="2">
        <f t="shared" si="17"/>
        <v>0</v>
      </c>
      <c r="BY67" s="2">
        <f t="shared" si="17"/>
        <v>0</v>
      </c>
      <c r="BZ67" s="2">
        <f t="shared" si="17"/>
        <v>0</v>
      </c>
      <c r="CA67" s="2">
        <f t="shared" si="17"/>
        <v>0</v>
      </c>
      <c r="CB67" s="2">
        <f t="shared" si="17"/>
        <v>0</v>
      </c>
      <c r="CC67" s="2">
        <f t="shared" si="17"/>
        <v>0</v>
      </c>
      <c r="CD67" s="2">
        <f t="shared" si="17"/>
        <v>0</v>
      </c>
      <c r="CE67" s="2">
        <f t="shared" si="17"/>
        <v>0</v>
      </c>
      <c r="CF67" s="2">
        <f t="shared" si="17"/>
        <v>0</v>
      </c>
      <c r="CG67" s="2">
        <f t="shared" si="17"/>
        <v>0</v>
      </c>
      <c r="CH67" s="2">
        <f t="shared" si="17"/>
        <v>0</v>
      </c>
      <c r="CI67" s="2">
        <f t="shared" si="17"/>
        <v>0</v>
      </c>
      <c r="CJ67" s="2">
        <f t="shared" si="17"/>
        <v>0</v>
      </c>
      <c r="CK67" s="2">
        <f t="shared" si="17"/>
        <v>0</v>
      </c>
      <c r="CL67" s="2">
        <f t="shared" si="17"/>
        <v>0</v>
      </c>
      <c r="CM67" s="2">
        <f t="shared" si="17"/>
        <v>0</v>
      </c>
      <c r="CN67" s="2">
        <f t="shared" si="17"/>
        <v>0</v>
      </c>
      <c r="CO67" s="2">
        <f t="shared" si="17"/>
        <v>0</v>
      </c>
      <c r="CP67" s="2">
        <f t="shared" ref="CP67:EQ67" si="18">IF(CP15&gt;2,IF(CP10&gt;20,IF(CP24&gt;15,IF(CP23&gt;7,IF(CP23&gt;13,99.666667,IF(CP10&gt;55,35,IF(CP18&gt;4,IF(CP10&gt;30,IF(CP15&gt;10,IF(CP16&gt;5,IF(CP12&gt;15,82.666667,78.666667),71),42),IF(CP21&gt;5,99.25,IF(CP18&gt;10.3,91.5,IF(CP15&gt;4.375,IF(CP15&gt;15,83.25,83.333333),78.769231)))),IF(CP15&gt;15,60.666667,42)))),IF(CP12&gt;10,IF(CP24&gt;80,97,IF(CP15&gt;15,100,IF(CP11&gt;20,99.25,100))),92)),31.5),IF(CP10&gt;10,IF(CP22&gt;3,IF(CP24&gt;25,IF(CP15&gt;5,IF(CP18&gt;2,IF(CP15&gt;8,49,65.142857),IF(CP24&gt;30,46.5,48)),97),IF(CP15&gt;5,IF(CP15&gt;6,35,26),15.5)),IF(CP18&gt;6,42,IF(CP23&gt;6,100,IF(CP16&gt;2.5,IF(CP11&gt;6,IF(CP23&gt;3,IF(CP15&gt;6,72,71.666667),IF(CP15&gt;5,69,67.2)),85.6),IF(CP24&gt;20,51,IF(CP15&gt;2.708333333,66,61.833333)))))),IF(CP18&gt;0.3,IF(CP18&gt;1,IF(CP15&gt;4,IF(CP16&gt;3,38.333333,20),IF(CP20&gt;0,IF(CP15&gt;3,IF(CP25&gt;0,52.75,50.75),60.666667),41.571429)),IF(CP16&gt;1,IF(CP15&gt;3,IF(CP11&gt;5,18.666667,25.2),11.5),IF(CP15&gt;3,36.142857,37.4))),IF(CP15&gt;2.291666667,IF(CP15&gt;4,69.333333,70),IF(CP11&gt;2.591666667,53.333333,37.666667))))),IF(CP20&gt;2,IF(CP25&gt;3,IF(CP11&gt;2,28,11.666667),IF(CP11&gt;13.53333333,10,IF(CP15&gt;0,IF(CP11&gt;5,47.5,IF(CP16&gt;1.141666667,IF(CP15&gt;1.458333333,41.714286,41),35)),60.333333))),IF(CP24&gt;0,IF(CP12&gt;5,IF(CP21&gt;3,41.75,57.5),IF(CP22&gt;2,IF(CP15&gt;0,IF(CP15&gt;1,IF(CP12&gt;3,IF(CP12&gt;4,24.9375,24.5),10.5),IF(CP12&gt;1,28,26.4)),38.5),IF(CP10&gt;3,IF(CP15&gt;1,10.8,12.333333),IF(CP15&gt;1,7.5,5.666667)))),IF(CP23&gt;4,IF(CP18&gt;10,0.333333,IF(CP12&gt;1,18,IF(CP11&gt;1,12.25,14))),IF(CP21&gt;1,5.4,0)))))</f>
        <v>0</v>
      </c>
      <c r="CQ67" s="2">
        <f t="shared" si="18"/>
        <v>0</v>
      </c>
      <c r="CR67" s="2">
        <f t="shared" si="18"/>
        <v>0</v>
      </c>
      <c r="CS67" s="2">
        <f t="shared" si="18"/>
        <v>0</v>
      </c>
      <c r="CT67" s="2">
        <f t="shared" si="18"/>
        <v>0</v>
      </c>
      <c r="CU67" s="2">
        <f t="shared" si="18"/>
        <v>0</v>
      </c>
      <c r="CV67" s="2">
        <f t="shared" si="18"/>
        <v>0</v>
      </c>
      <c r="CW67" s="2">
        <f t="shared" si="18"/>
        <v>0</v>
      </c>
      <c r="CX67" s="2">
        <f t="shared" si="18"/>
        <v>0</v>
      </c>
      <c r="CY67" s="2">
        <f t="shared" si="18"/>
        <v>0</v>
      </c>
      <c r="CZ67" s="2">
        <f t="shared" si="18"/>
        <v>0</v>
      </c>
      <c r="DA67" s="2">
        <f t="shared" si="18"/>
        <v>0</v>
      </c>
      <c r="DB67" s="2">
        <f t="shared" si="18"/>
        <v>0</v>
      </c>
      <c r="DC67" s="2">
        <f t="shared" si="18"/>
        <v>0</v>
      </c>
      <c r="DD67" s="2">
        <f t="shared" si="18"/>
        <v>0</v>
      </c>
      <c r="DE67" s="2">
        <f t="shared" si="18"/>
        <v>0</v>
      </c>
      <c r="DF67" s="2">
        <f t="shared" si="18"/>
        <v>0</v>
      </c>
      <c r="DG67" s="2">
        <f t="shared" si="18"/>
        <v>0</v>
      </c>
      <c r="DH67" s="2">
        <f t="shared" si="18"/>
        <v>0</v>
      </c>
      <c r="DI67" s="2">
        <f t="shared" si="18"/>
        <v>0</v>
      </c>
      <c r="DJ67" s="2">
        <f t="shared" si="18"/>
        <v>0</v>
      </c>
      <c r="DK67" s="2">
        <f t="shared" si="18"/>
        <v>0</v>
      </c>
      <c r="DL67" s="2">
        <f t="shared" si="18"/>
        <v>0</v>
      </c>
      <c r="DM67" s="2">
        <f t="shared" si="18"/>
        <v>0</v>
      </c>
      <c r="DN67" s="2">
        <f t="shared" si="18"/>
        <v>0</v>
      </c>
      <c r="DO67" s="2">
        <f t="shared" si="18"/>
        <v>0</v>
      </c>
      <c r="DP67" s="2">
        <f t="shared" si="18"/>
        <v>0</v>
      </c>
      <c r="DQ67" s="2">
        <f t="shared" si="18"/>
        <v>0</v>
      </c>
      <c r="DR67" s="2">
        <f t="shared" si="18"/>
        <v>0</v>
      </c>
      <c r="DS67" s="2">
        <f t="shared" si="18"/>
        <v>0</v>
      </c>
      <c r="DT67" s="2">
        <f t="shared" si="18"/>
        <v>0</v>
      </c>
      <c r="DU67" s="2">
        <f t="shared" si="18"/>
        <v>0</v>
      </c>
      <c r="DV67" s="2">
        <f t="shared" si="18"/>
        <v>0</v>
      </c>
      <c r="DW67" s="2">
        <f t="shared" si="18"/>
        <v>0</v>
      </c>
      <c r="DX67" s="2">
        <f t="shared" si="18"/>
        <v>0</v>
      </c>
      <c r="DY67" s="2">
        <f t="shared" si="18"/>
        <v>0</v>
      </c>
      <c r="DZ67" s="2">
        <f t="shared" si="18"/>
        <v>0</v>
      </c>
      <c r="EA67" s="2">
        <f t="shared" si="18"/>
        <v>0</v>
      </c>
      <c r="EB67" s="2">
        <f t="shared" si="18"/>
        <v>0</v>
      </c>
      <c r="EC67" s="2">
        <f t="shared" si="18"/>
        <v>0</v>
      </c>
      <c r="ED67" s="2">
        <f t="shared" si="18"/>
        <v>0</v>
      </c>
      <c r="EE67" s="2">
        <f t="shared" si="18"/>
        <v>0</v>
      </c>
      <c r="EF67" s="2">
        <f t="shared" si="18"/>
        <v>0</v>
      </c>
      <c r="EG67" s="2">
        <f t="shared" si="18"/>
        <v>0</v>
      </c>
      <c r="EH67" s="2">
        <f t="shared" si="18"/>
        <v>0</v>
      </c>
      <c r="EI67" s="2">
        <f t="shared" si="18"/>
        <v>0</v>
      </c>
      <c r="EJ67" s="2">
        <f t="shared" si="18"/>
        <v>0</v>
      </c>
      <c r="EK67" s="2">
        <f t="shared" si="18"/>
        <v>0</v>
      </c>
      <c r="EL67" s="2">
        <f t="shared" si="18"/>
        <v>0</v>
      </c>
      <c r="EM67" s="2">
        <f t="shared" si="18"/>
        <v>0</v>
      </c>
      <c r="EN67" s="2">
        <f t="shared" si="18"/>
        <v>0</v>
      </c>
      <c r="EO67" s="2">
        <f t="shared" si="18"/>
        <v>0</v>
      </c>
      <c r="EP67" s="2">
        <f t="shared" si="18"/>
        <v>0</v>
      </c>
      <c r="EQ67" s="2">
        <f t="shared" si="18"/>
        <v>0</v>
      </c>
    </row>
    <row r="68" spans="1:147" x14ac:dyDescent="0.25">
      <c r="A68" s="1" t="s">
        <v>169</v>
      </c>
      <c r="B68" s="2">
        <f>IF(B10&gt;23.11666667,IF(B24&gt;15,IF(B24&gt;50,IF(B21&gt;2,IF(B15&gt;20,IF(B15&gt;30,99,100),96),IF(B11&gt;15,91.5,86.166667)),IF(B12&gt;15,IF(B16&gt;10,100,IF(B18&gt;10,IF(B15&gt;10,79.428571,IF(B15&gt;5,69.5,67)),IF(B25&gt;2,58.4,IF(B15&gt;15,63,67.2)))),IF(B12&gt;10,100,84.285714))),IF(B12&gt;25,59,IF(B25&gt;2,21.25,28.285714))),IF(B24&gt;5,IF(B15&gt;1,IF(B10&gt;9,IF(B18&gt;7,100,IF(B12&gt;5,IF(B25&gt;2,IF(B11&gt;5,IF(B22&gt;2,IF(B18&gt;4,42.8,IF(B15&gt;8,59.333333,63)),IF(B15&gt;5,78.75,74.5)),IF(B12&gt;9,IF(B23&gt;2,59.25,50.333333),IF(B15&gt;2,IF(B12&gt;6,40,36.333333),26))),IF(B11&gt;5,IF(B23&gt;2,IF(B20&gt;1,IF(B22&gt;3,IF(B15&gt;5,37.5,33.333333),IF(B15&gt;5,51,38.5)),IF(B18&gt;1,IF(B18&gt;4,28.75,IF(B15&gt;6,15.5,IF(B15&gt;5,21.2,21))),IF(B15&gt;8,30,36.555556))),69.5),IF(B15&gt;3,IF(B16&gt;2,49.5,39.571429),IF(B15&gt;2,49.4,51.4)))),IF(B15&gt;2.083333333,55,IF(B15&gt;1.666666667,70,66.8)))),IF(B18&gt;0.3,IF(B16&gt;2,IF(B15&gt;2,16.833333,31.555556),IF(B21&gt;2,IF(B15&gt;1.458333333,8.666667,11.75),IF(B15&gt;2,14,17.428571))),IF(B15&gt;1.458333333,IF(B20&gt;1,IF(B11&gt;2.591666667,43.857143,41.454545),IF(B16&gt;1,42,23)),55.875))),IF(B21&gt;1,IF(B16&gt;0,IF(B23&gt;2,25.2,15.4),IF(B15&gt;0.1,7,12.5)),47.5)),IF(B10&gt;7,IF(B22&gt;3,IF(B15&gt;0,21,IF(B11&gt;1,12.25,4.666667)),IF(B11&gt;1,IF(B15&gt;0,37.8,35),28)),IF(B18&gt;0,IF(B11&gt;0,IF(B12&gt;3,20.666667,IF(B15&gt;1,8,IF(B15&gt;0,IF(B22&gt;1,6.6,7),6))),35),IF(B12&gt;0,3,0)))))</f>
        <v>0</v>
      </c>
      <c r="C68" s="2">
        <f t="shared" ref="C68:AC68" si="19">IF(C10&gt;23.11666667,IF(C24&gt;15,IF(C24&gt;50,IF(C21&gt;2,IF(C15&gt;20,IF(C15&gt;30,99,100),96),IF(C11&gt;15,91.5,86.166667)),IF(C12&gt;15,IF(C16&gt;10,100,IF(C18&gt;10,IF(C15&gt;10,79.428571,IF(C15&gt;5,69.5,67)),IF(C25&gt;2,58.4,IF(C15&gt;15,63,67.2)))),IF(C12&gt;10,100,84.285714))),IF(C12&gt;25,59,IF(C25&gt;2,21.25,28.285714))),IF(C24&gt;5,IF(C15&gt;1,IF(C10&gt;9,IF(C18&gt;7,100,IF(C12&gt;5,IF(C25&gt;2,IF(C11&gt;5,IF(C22&gt;2,IF(C18&gt;4,42.8,IF(C15&gt;8,59.333333,63)),IF(C15&gt;5,78.75,74.5)),IF(C12&gt;9,IF(C23&gt;2,59.25,50.333333),IF(C15&gt;2,IF(C12&gt;6,40,36.333333),26))),IF(C11&gt;5,IF(C23&gt;2,IF(C20&gt;1,IF(C22&gt;3,IF(C15&gt;5,37.5,33.333333),IF(C15&gt;5,51,38.5)),IF(C18&gt;1,IF(C18&gt;4,28.75,IF(C15&gt;6,15.5,IF(C15&gt;5,21.2,21))),IF(C15&gt;8,30,36.555556))),69.5),IF(C15&gt;3,IF(C16&gt;2,49.5,39.571429),IF(C15&gt;2,49.4,51.4)))),IF(C15&gt;2.083333333,55,IF(C15&gt;1.666666667,70,66.8)))),IF(C18&gt;0.3,IF(C16&gt;2,IF(C15&gt;2,16.833333,31.555556),IF(C21&gt;2,IF(C15&gt;1.458333333,8.666667,11.75),IF(C15&gt;2,14,17.428571))),IF(C15&gt;1.458333333,IF(C20&gt;1,IF(C11&gt;2.591666667,43.857143,41.454545),IF(C16&gt;1,42,23)),55.875))),IF(C21&gt;1,IF(C16&gt;0,IF(C23&gt;2,25.2,15.4),IF(C15&gt;0.1,7,12.5)),47.5)),IF(C10&gt;7,IF(C22&gt;3,IF(C15&gt;0,21,IF(C11&gt;1,12.25,4.666667)),IF(C11&gt;1,IF(C15&gt;0,37.8,35),28)),IF(C18&gt;0,IF(C11&gt;0,IF(C12&gt;3,20.666667,IF(C15&gt;1,8,IF(C15&gt;0,IF(C22&gt;1,6.6,7),6))),35),IF(C12&gt;0,3,0)))))</f>
        <v>0</v>
      </c>
      <c r="D68" s="2">
        <f t="shared" si="19"/>
        <v>0</v>
      </c>
      <c r="E68" s="2">
        <f t="shared" si="19"/>
        <v>0</v>
      </c>
      <c r="F68" s="2">
        <f t="shared" si="19"/>
        <v>0</v>
      </c>
      <c r="G68" s="2">
        <f t="shared" si="19"/>
        <v>0</v>
      </c>
      <c r="H68" s="2">
        <f t="shared" si="19"/>
        <v>0</v>
      </c>
      <c r="I68" s="2">
        <f t="shared" si="19"/>
        <v>0</v>
      </c>
      <c r="J68" s="2">
        <f t="shared" si="19"/>
        <v>0</v>
      </c>
      <c r="K68" s="2">
        <f t="shared" si="19"/>
        <v>0</v>
      </c>
      <c r="L68" s="2">
        <f t="shared" si="19"/>
        <v>0</v>
      </c>
      <c r="M68" s="2">
        <f t="shared" si="19"/>
        <v>0</v>
      </c>
      <c r="N68" s="2">
        <f t="shared" si="19"/>
        <v>0</v>
      </c>
      <c r="O68" s="2">
        <f t="shared" si="19"/>
        <v>0</v>
      </c>
      <c r="P68" s="2">
        <f t="shared" si="19"/>
        <v>0</v>
      </c>
      <c r="Q68" s="2">
        <f t="shared" si="19"/>
        <v>0</v>
      </c>
      <c r="R68" s="2">
        <f t="shared" si="19"/>
        <v>0</v>
      </c>
      <c r="S68" s="2">
        <f t="shared" si="19"/>
        <v>0</v>
      </c>
      <c r="T68" s="2">
        <f t="shared" si="19"/>
        <v>0</v>
      </c>
      <c r="U68" s="2">
        <f t="shared" si="19"/>
        <v>0</v>
      </c>
      <c r="V68" s="2">
        <f t="shared" si="19"/>
        <v>0</v>
      </c>
      <c r="W68" s="2">
        <f t="shared" si="19"/>
        <v>0</v>
      </c>
      <c r="X68" s="2">
        <f t="shared" si="19"/>
        <v>0</v>
      </c>
      <c r="Y68" s="2">
        <f t="shared" si="19"/>
        <v>0</v>
      </c>
      <c r="Z68" s="2">
        <f t="shared" si="19"/>
        <v>0</v>
      </c>
      <c r="AA68" s="2">
        <f t="shared" si="19"/>
        <v>0</v>
      </c>
      <c r="AB68" s="2">
        <f t="shared" si="19"/>
        <v>0</v>
      </c>
      <c r="AC68" s="2">
        <f t="shared" si="19"/>
        <v>0</v>
      </c>
      <c r="AD68" s="2">
        <f t="shared" ref="AD68:CO68" si="20">IF(AD10&gt;23.11666667,IF(AD24&gt;15,IF(AD24&gt;50,IF(AD21&gt;2,IF(AD15&gt;20,IF(AD15&gt;30,99,100),96),IF(AD11&gt;15,91.5,86.166667)),IF(AD12&gt;15,IF(AD16&gt;10,100,IF(AD18&gt;10,IF(AD15&gt;10,79.428571,IF(AD15&gt;5,69.5,67)),IF(AD25&gt;2,58.4,IF(AD15&gt;15,63,67.2)))),IF(AD12&gt;10,100,84.285714))),IF(AD12&gt;25,59,IF(AD25&gt;2,21.25,28.285714))),IF(AD24&gt;5,IF(AD15&gt;1,IF(AD10&gt;9,IF(AD18&gt;7,100,IF(AD12&gt;5,IF(AD25&gt;2,IF(AD11&gt;5,IF(AD22&gt;2,IF(AD18&gt;4,42.8,IF(AD15&gt;8,59.333333,63)),IF(AD15&gt;5,78.75,74.5)),IF(AD12&gt;9,IF(AD23&gt;2,59.25,50.333333),IF(AD15&gt;2,IF(AD12&gt;6,40,36.333333),26))),IF(AD11&gt;5,IF(AD23&gt;2,IF(AD20&gt;1,IF(AD22&gt;3,IF(AD15&gt;5,37.5,33.333333),IF(AD15&gt;5,51,38.5)),IF(AD18&gt;1,IF(AD18&gt;4,28.75,IF(AD15&gt;6,15.5,IF(AD15&gt;5,21.2,21))),IF(AD15&gt;8,30,36.555556))),69.5),IF(AD15&gt;3,IF(AD16&gt;2,49.5,39.571429),IF(AD15&gt;2,49.4,51.4)))),IF(AD15&gt;2.083333333,55,IF(AD15&gt;1.666666667,70,66.8)))),IF(AD18&gt;0.3,IF(AD16&gt;2,IF(AD15&gt;2,16.833333,31.555556),IF(AD21&gt;2,IF(AD15&gt;1.458333333,8.666667,11.75),IF(AD15&gt;2,14,17.428571))),IF(AD15&gt;1.458333333,IF(AD20&gt;1,IF(AD11&gt;2.591666667,43.857143,41.454545),IF(AD16&gt;1,42,23)),55.875))),IF(AD21&gt;1,IF(AD16&gt;0,IF(AD23&gt;2,25.2,15.4),IF(AD15&gt;0.1,7,12.5)),47.5)),IF(AD10&gt;7,IF(AD22&gt;3,IF(AD15&gt;0,21,IF(AD11&gt;1,12.25,4.666667)),IF(AD11&gt;1,IF(AD15&gt;0,37.8,35),28)),IF(AD18&gt;0,IF(AD11&gt;0,IF(AD12&gt;3,20.666667,IF(AD15&gt;1,8,IF(AD15&gt;0,IF(AD22&gt;1,6.6,7),6))),35),IF(AD12&gt;0,3,0)))))</f>
        <v>0</v>
      </c>
      <c r="AE68" s="2">
        <f t="shared" si="20"/>
        <v>0</v>
      </c>
      <c r="AF68" s="2">
        <f t="shared" si="20"/>
        <v>0</v>
      </c>
      <c r="AG68" s="2">
        <f t="shared" si="20"/>
        <v>0</v>
      </c>
      <c r="AH68" s="2">
        <f t="shared" si="20"/>
        <v>0</v>
      </c>
      <c r="AI68" s="2">
        <f t="shared" si="20"/>
        <v>0</v>
      </c>
      <c r="AJ68" s="2">
        <f t="shared" si="20"/>
        <v>0</v>
      </c>
      <c r="AK68" s="2">
        <f t="shared" si="20"/>
        <v>0</v>
      </c>
      <c r="AL68" s="2">
        <f t="shared" si="20"/>
        <v>0</v>
      </c>
      <c r="AM68" s="2">
        <f t="shared" si="20"/>
        <v>0</v>
      </c>
      <c r="AN68" s="2">
        <f t="shared" si="20"/>
        <v>0</v>
      </c>
      <c r="AO68" s="2">
        <f t="shared" si="20"/>
        <v>0</v>
      </c>
      <c r="AP68" s="2">
        <f t="shared" si="20"/>
        <v>0</v>
      </c>
      <c r="AQ68" s="2">
        <f t="shared" si="20"/>
        <v>0</v>
      </c>
      <c r="AR68" s="2">
        <f t="shared" si="20"/>
        <v>0</v>
      </c>
      <c r="AS68" s="2">
        <f t="shared" si="20"/>
        <v>0</v>
      </c>
      <c r="AT68" s="2">
        <f t="shared" si="20"/>
        <v>0</v>
      </c>
      <c r="AU68" s="2">
        <f t="shared" si="20"/>
        <v>0</v>
      </c>
      <c r="AV68" s="2">
        <f t="shared" si="20"/>
        <v>0</v>
      </c>
      <c r="AW68" s="2">
        <f t="shared" si="20"/>
        <v>0</v>
      </c>
      <c r="AX68" s="2">
        <f t="shared" si="20"/>
        <v>0</v>
      </c>
      <c r="AY68" s="2">
        <f t="shared" si="20"/>
        <v>0</v>
      </c>
      <c r="AZ68" s="2">
        <f t="shared" si="20"/>
        <v>0</v>
      </c>
      <c r="BA68" s="2">
        <f t="shared" si="20"/>
        <v>0</v>
      </c>
      <c r="BB68" s="2">
        <f t="shared" si="20"/>
        <v>0</v>
      </c>
      <c r="BC68" s="2">
        <f t="shared" si="20"/>
        <v>0</v>
      </c>
      <c r="BD68" s="2">
        <f t="shared" si="20"/>
        <v>0</v>
      </c>
      <c r="BE68" s="2">
        <f t="shared" si="20"/>
        <v>0</v>
      </c>
      <c r="BF68" s="2">
        <f t="shared" si="20"/>
        <v>0</v>
      </c>
      <c r="BG68" s="2">
        <f t="shared" si="20"/>
        <v>0</v>
      </c>
      <c r="BH68" s="2">
        <f t="shared" si="20"/>
        <v>0</v>
      </c>
      <c r="BI68" s="2">
        <f t="shared" si="20"/>
        <v>0</v>
      </c>
      <c r="BJ68" s="2">
        <f t="shared" si="20"/>
        <v>0</v>
      </c>
      <c r="BK68" s="2">
        <f t="shared" si="20"/>
        <v>0</v>
      </c>
      <c r="BL68" s="2">
        <f t="shared" si="20"/>
        <v>0</v>
      </c>
      <c r="BM68" s="2">
        <f t="shared" si="20"/>
        <v>0</v>
      </c>
      <c r="BN68" s="2">
        <f t="shared" si="20"/>
        <v>0</v>
      </c>
      <c r="BO68" s="2">
        <f t="shared" si="20"/>
        <v>0</v>
      </c>
      <c r="BP68" s="2">
        <f t="shared" si="20"/>
        <v>0</v>
      </c>
      <c r="BQ68" s="2">
        <f t="shared" si="20"/>
        <v>0</v>
      </c>
      <c r="BR68" s="2">
        <f t="shared" si="20"/>
        <v>0</v>
      </c>
      <c r="BS68" s="2">
        <f t="shared" si="20"/>
        <v>0</v>
      </c>
      <c r="BT68" s="2">
        <f t="shared" si="20"/>
        <v>0</v>
      </c>
      <c r="BU68" s="2">
        <f t="shared" si="20"/>
        <v>0</v>
      </c>
      <c r="BV68" s="2">
        <f t="shared" si="20"/>
        <v>0</v>
      </c>
      <c r="BW68" s="2">
        <f t="shared" si="20"/>
        <v>0</v>
      </c>
      <c r="BX68" s="2">
        <f t="shared" si="20"/>
        <v>0</v>
      </c>
      <c r="BY68" s="2">
        <f t="shared" si="20"/>
        <v>0</v>
      </c>
      <c r="BZ68" s="2">
        <f t="shared" si="20"/>
        <v>0</v>
      </c>
      <c r="CA68" s="2">
        <f t="shared" si="20"/>
        <v>0</v>
      </c>
      <c r="CB68" s="2">
        <f t="shared" si="20"/>
        <v>0</v>
      </c>
      <c r="CC68" s="2">
        <f t="shared" si="20"/>
        <v>0</v>
      </c>
      <c r="CD68" s="2">
        <f t="shared" si="20"/>
        <v>0</v>
      </c>
      <c r="CE68" s="2">
        <f t="shared" si="20"/>
        <v>0</v>
      </c>
      <c r="CF68" s="2">
        <f t="shared" si="20"/>
        <v>0</v>
      </c>
      <c r="CG68" s="2">
        <f t="shared" si="20"/>
        <v>0</v>
      </c>
      <c r="CH68" s="2">
        <f t="shared" si="20"/>
        <v>0</v>
      </c>
      <c r="CI68" s="2">
        <f t="shared" si="20"/>
        <v>0</v>
      </c>
      <c r="CJ68" s="2">
        <f t="shared" si="20"/>
        <v>0</v>
      </c>
      <c r="CK68" s="2">
        <f t="shared" si="20"/>
        <v>0</v>
      </c>
      <c r="CL68" s="2">
        <f t="shared" si="20"/>
        <v>0</v>
      </c>
      <c r="CM68" s="2">
        <f t="shared" si="20"/>
        <v>0</v>
      </c>
      <c r="CN68" s="2">
        <f t="shared" si="20"/>
        <v>0</v>
      </c>
      <c r="CO68" s="2">
        <f t="shared" si="20"/>
        <v>0</v>
      </c>
      <c r="CP68" s="2">
        <f t="shared" ref="CP68:EQ68" si="21">IF(CP10&gt;23.11666667,IF(CP24&gt;15,IF(CP24&gt;50,IF(CP21&gt;2,IF(CP15&gt;20,IF(CP15&gt;30,99,100),96),IF(CP11&gt;15,91.5,86.166667)),IF(CP12&gt;15,IF(CP16&gt;10,100,IF(CP18&gt;10,IF(CP15&gt;10,79.428571,IF(CP15&gt;5,69.5,67)),IF(CP25&gt;2,58.4,IF(CP15&gt;15,63,67.2)))),IF(CP12&gt;10,100,84.285714))),IF(CP12&gt;25,59,IF(CP25&gt;2,21.25,28.285714))),IF(CP24&gt;5,IF(CP15&gt;1,IF(CP10&gt;9,IF(CP18&gt;7,100,IF(CP12&gt;5,IF(CP25&gt;2,IF(CP11&gt;5,IF(CP22&gt;2,IF(CP18&gt;4,42.8,IF(CP15&gt;8,59.333333,63)),IF(CP15&gt;5,78.75,74.5)),IF(CP12&gt;9,IF(CP23&gt;2,59.25,50.333333),IF(CP15&gt;2,IF(CP12&gt;6,40,36.333333),26))),IF(CP11&gt;5,IF(CP23&gt;2,IF(CP20&gt;1,IF(CP22&gt;3,IF(CP15&gt;5,37.5,33.333333),IF(CP15&gt;5,51,38.5)),IF(CP18&gt;1,IF(CP18&gt;4,28.75,IF(CP15&gt;6,15.5,IF(CP15&gt;5,21.2,21))),IF(CP15&gt;8,30,36.555556))),69.5),IF(CP15&gt;3,IF(CP16&gt;2,49.5,39.571429),IF(CP15&gt;2,49.4,51.4)))),IF(CP15&gt;2.083333333,55,IF(CP15&gt;1.666666667,70,66.8)))),IF(CP18&gt;0.3,IF(CP16&gt;2,IF(CP15&gt;2,16.833333,31.555556),IF(CP21&gt;2,IF(CP15&gt;1.458333333,8.666667,11.75),IF(CP15&gt;2,14,17.428571))),IF(CP15&gt;1.458333333,IF(CP20&gt;1,IF(CP11&gt;2.591666667,43.857143,41.454545),IF(CP16&gt;1,42,23)),55.875))),IF(CP21&gt;1,IF(CP16&gt;0,IF(CP23&gt;2,25.2,15.4),IF(CP15&gt;0.1,7,12.5)),47.5)),IF(CP10&gt;7,IF(CP22&gt;3,IF(CP15&gt;0,21,IF(CP11&gt;1,12.25,4.666667)),IF(CP11&gt;1,IF(CP15&gt;0,37.8,35),28)),IF(CP18&gt;0,IF(CP11&gt;0,IF(CP12&gt;3,20.666667,IF(CP15&gt;1,8,IF(CP15&gt;0,IF(CP22&gt;1,6.6,7),6))),35),IF(CP12&gt;0,3,0)))))</f>
        <v>0</v>
      </c>
      <c r="CQ68" s="2">
        <f t="shared" si="21"/>
        <v>0</v>
      </c>
      <c r="CR68" s="2">
        <f t="shared" si="21"/>
        <v>0</v>
      </c>
      <c r="CS68" s="2">
        <f t="shared" si="21"/>
        <v>0</v>
      </c>
      <c r="CT68" s="2">
        <f t="shared" si="21"/>
        <v>0</v>
      </c>
      <c r="CU68" s="2">
        <f t="shared" si="21"/>
        <v>0</v>
      </c>
      <c r="CV68" s="2">
        <f t="shared" si="21"/>
        <v>0</v>
      </c>
      <c r="CW68" s="2">
        <f t="shared" si="21"/>
        <v>0</v>
      </c>
      <c r="CX68" s="2">
        <f t="shared" si="21"/>
        <v>0</v>
      </c>
      <c r="CY68" s="2">
        <f t="shared" si="21"/>
        <v>0</v>
      </c>
      <c r="CZ68" s="2">
        <f t="shared" si="21"/>
        <v>0</v>
      </c>
      <c r="DA68" s="2">
        <f t="shared" si="21"/>
        <v>0</v>
      </c>
      <c r="DB68" s="2">
        <f t="shared" si="21"/>
        <v>0</v>
      </c>
      <c r="DC68" s="2">
        <f t="shared" si="21"/>
        <v>0</v>
      </c>
      <c r="DD68" s="2">
        <f t="shared" si="21"/>
        <v>0</v>
      </c>
      <c r="DE68" s="2">
        <f t="shared" si="21"/>
        <v>0</v>
      </c>
      <c r="DF68" s="2">
        <f t="shared" si="21"/>
        <v>0</v>
      </c>
      <c r="DG68" s="2">
        <f t="shared" si="21"/>
        <v>0</v>
      </c>
      <c r="DH68" s="2">
        <f t="shared" si="21"/>
        <v>0</v>
      </c>
      <c r="DI68" s="2">
        <f t="shared" si="21"/>
        <v>0</v>
      </c>
      <c r="DJ68" s="2">
        <f t="shared" si="21"/>
        <v>0</v>
      </c>
      <c r="DK68" s="2">
        <f t="shared" si="21"/>
        <v>0</v>
      </c>
      <c r="DL68" s="2">
        <f t="shared" si="21"/>
        <v>0</v>
      </c>
      <c r="DM68" s="2">
        <f t="shared" si="21"/>
        <v>0</v>
      </c>
      <c r="DN68" s="2">
        <f t="shared" si="21"/>
        <v>0</v>
      </c>
      <c r="DO68" s="2">
        <f t="shared" si="21"/>
        <v>0</v>
      </c>
      <c r="DP68" s="2">
        <f t="shared" si="21"/>
        <v>0</v>
      </c>
      <c r="DQ68" s="2">
        <f t="shared" si="21"/>
        <v>0</v>
      </c>
      <c r="DR68" s="2">
        <f t="shared" si="21"/>
        <v>0</v>
      </c>
      <c r="DS68" s="2">
        <f t="shared" si="21"/>
        <v>0</v>
      </c>
      <c r="DT68" s="2">
        <f t="shared" si="21"/>
        <v>0</v>
      </c>
      <c r="DU68" s="2">
        <f t="shared" si="21"/>
        <v>0</v>
      </c>
      <c r="DV68" s="2">
        <f t="shared" si="21"/>
        <v>0</v>
      </c>
      <c r="DW68" s="2">
        <f t="shared" si="21"/>
        <v>0</v>
      </c>
      <c r="DX68" s="2">
        <f t="shared" si="21"/>
        <v>0</v>
      </c>
      <c r="DY68" s="2">
        <f t="shared" si="21"/>
        <v>0</v>
      </c>
      <c r="DZ68" s="2">
        <f t="shared" si="21"/>
        <v>0</v>
      </c>
      <c r="EA68" s="2">
        <f t="shared" si="21"/>
        <v>0</v>
      </c>
      <c r="EB68" s="2">
        <f t="shared" si="21"/>
        <v>0</v>
      </c>
      <c r="EC68" s="2">
        <f t="shared" si="21"/>
        <v>0</v>
      </c>
      <c r="ED68" s="2">
        <f t="shared" si="21"/>
        <v>0</v>
      </c>
      <c r="EE68" s="2">
        <f t="shared" si="21"/>
        <v>0</v>
      </c>
      <c r="EF68" s="2">
        <f t="shared" si="21"/>
        <v>0</v>
      </c>
      <c r="EG68" s="2">
        <f t="shared" si="21"/>
        <v>0</v>
      </c>
      <c r="EH68" s="2">
        <f t="shared" si="21"/>
        <v>0</v>
      </c>
      <c r="EI68" s="2">
        <f t="shared" si="21"/>
        <v>0</v>
      </c>
      <c r="EJ68" s="2">
        <f t="shared" si="21"/>
        <v>0</v>
      </c>
      <c r="EK68" s="2">
        <f t="shared" si="21"/>
        <v>0</v>
      </c>
      <c r="EL68" s="2">
        <f t="shared" si="21"/>
        <v>0</v>
      </c>
      <c r="EM68" s="2">
        <f t="shared" si="21"/>
        <v>0</v>
      </c>
      <c r="EN68" s="2">
        <f t="shared" si="21"/>
        <v>0</v>
      </c>
      <c r="EO68" s="2">
        <f t="shared" si="21"/>
        <v>0</v>
      </c>
      <c r="EP68" s="2">
        <f t="shared" si="21"/>
        <v>0</v>
      </c>
      <c r="EQ68" s="2">
        <f t="shared" si="21"/>
        <v>0</v>
      </c>
    </row>
    <row r="69" spans="1:147" x14ac:dyDescent="0.25">
      <c r="A69" s="1" t="s">
        <v>170</v>
      </c>
      <c r="B69" s="2">
        <f>IF(B11&gt;10,IF(B12&gt;25,IF(B25&gt;2,76.333333,100),IF(B23&gt;8,IF(B15&gt;4.375,IF(B22&gt;7,IF(B12&gt;15,70,62.5),IF(B20&gt;1,IF(B11&gt;15,51,51.25),IF(B12&gt;15,56.5,54.25))),93.333333),IF(B18&gt;4,IF(B16&gt;10,IF(B11&gt;15,81.5,91.5),IF(B16&gt;2,100,91.5)),IF(B24&gt;40,IF(B15&gt;8,83,78),IF(B15&gt;1.666666667,IF(B15&gt;2.708333333,70,69.75),64))))),IF(B24&gt;10,IF(B23&gt;7,IF(B15&gt;6,IF(B18&gt;1,IF(B15&gt;9,42.142857,50.333333),28),IF(B15&gt;5,20.25,IF(B25&gt;2,25.714286,IF(B11&gt;5,IF(B15&gt;3,28,30.333333),38)))),IF(B10&gt;10,IF(B16&gt;2,IF(B10&gt;20,IF(B11&gt;7,83.5,83),IF(B20&gt;0,IF(B10&gt;15,48.333333,IF(B11&gt;7,IF(B23&gt;3,79,IF(B15&gt;5,74.2,75.4)),IF(B16&gt;4,64.571429,IF(B15&gt;2.083333333,67,70)))),IF(B18&gt;1,43.5,55.6))),IF(B15&gt;4,18.666667,42.833333)),IF(B11&gt;5.816666667,IF(B16&gt;0,IF(B18&gt;1,IF(B15&gt;0,14.333333,14),IF(B15&gt;2,24.5,27.142857)),42.8),IF(B11&gt;4,IF(B15&gt;1.458333333,IF(B15&gt;2.291666667,44.777778,50.857143),37.142857),IF(B15&gt;2,IF(B15&gt;2.291666667,65.166667,58.5),46.2))))),IF(B18&gt;8,IF(B12&gt;0,90.5,53.5),IF(B23&gt;2,IF(B15&gt;1,IF(B21&gt;1,IF(B12&gt;6,IF(B15&gt;2,30.333333,27.666667),IF(B15&gt;1.458333333,40,43.8)),79.75),IF(B11&gt;5,42,IF(B16&gt;5,IF(B18&gt;2,IF(B11&gt;1,18,14),28),IF(B24&gt;5,IF(B16&gt;0,5.5,9),IF(B22&gt;2,IF(B15&gt;0,12,11),14))))),IF(B12&gt;3,IF(B16&gt;1,IF(B24&gt;5,IF(B15&gt;5,13,IF(B11&gt;4,22.666667,13.5)),9.333333),31.666667),IF(B11&gt;0,IF(B15&gt;1,IF(B11&gt;2,5.6,7),IF(B15&gt;0,13.857143,17)),IF(B12&gt;0,1,0)))))))</f>
        <v>0</v>
      </c>
      <c r="C69" s="2">
        <f t="shared" ref="C69:AC69" si="22">IF(C11&gt;10,IF(C12&gt;25,IF(C25&gt;2,76.333333,100),IF(C23&gt;8,IF(C15&gt;4.375,IF(C22&gt;7,IF(C12&gt;15,70,62.5),IF(C20&gt;1,IF(C11&gt;15,51,51.25),IF(C12&gt;15,56.5,54.25))),93.333333),IF(C18&gt;4,IF(C16&gt;10,IF(C11&gt;15,81.5,91.5),IF(C16&gt;2,100,91.5)),IF(C24&gt;40,IF(C15&gt;8,83,78),IF(C15&gt;1.666666667,IF(C15&gt;2.708333333,70,69.75),64))))),IF(C24&gt;10,IF(C23&gt;7,IF(C15&gt;6,IF(C18&gt;1,IF(C15&gt;9,42.142857,50.333333),28),IF(C15&gt;5,20.25,IF(C25&gt;2,25.714286,IF(C11&gt;5,IF(C15&gt;3,28,30.333333),38)))),IF(C10&gt;10,IF(C16&gt;2,IF(C10&gt;20,IF(C11&gt;7,83.5,83),IF(C20&gt;0,IF(C10&gt;15,48.333333,IF(C11&gt;7,IF(C23&gt;3,79,IF(C15&gt;5,74.2,75.4)),IF(C16&gt;4,64.571429,IF(C15&gt;2.083333333,67,70)))),IF(C18&gt;1,43.5,55.6))),IF(C15&gt;4,18.666667,42.833333)),IF(C11&gt;5.816666667,IF(C16&gt;0,IF(C18&gt;1,IF(C15&gt;0,14.333333,14),IF(C15&gt;2,24.5,27.142857)),42.8),IF(C11&gt;4,IF(C15&gt;1.458333333,IF(C15&gt;2.291666667,44.777778,50.857143),37.142857),IF(C15&gt;2,IF(C15&gt;2.291666667,65.166667,58.5),46.2))))),IF(C18&gt;8,IF(C12&gt;0,90.5,53.5),IF(C23&gt;2,IF(C15&gt;1,IF(C21&gt;1,IF(C12&gt;6,IF(C15&gt;2,30.333333,27.666667),IF(C15&gt;1.458333333,40,43.8)),79.75),IF(C11&gt;5,42,IF(C16&gt;5,IF(C18&gt;2,IF(C11&gt;1,18,14),28),IF(C24&gt;5,IF(C16&gt;0,5.5,9),IF(C22&gt;2,IF(C15&gt;0,12,11),14))))),IF(C12&gt;3,IF(C16&gt;1,IF(C24&gt;5,IF(C15&gt;5,13,IF(C11&gt;4,22.666667,13.5)),9.333333),31.666667),IF(C11&gt;0,IF(C15&gt;1,IF(C11&gt;2,5.6,7),IF(C15&gt;0,13.857143,17)),IF(C12&gt;0,1,0)))))))</f>
        <v>0</v>
      </c>
      <c r="D69" s="2">
        <f t="shared" si="22"/>
        <v>0</v>
      </c>
      <c r="E69" s="2">
        <f t="shared" si="22"/>
        <v>0</v>
      </c>
      <c r="F69" s="2">
        <f t="shared" si="22"/>
        <v>0</v>
      </c>
      <c r="G69" s="2">
        <f t="shared" si="22"/>
        <v>0</v>
      </c>
      <c r="H69" s="2">
        <f t="shared" si="22"/>
        <v>0</v>
      </c>
      <c r="I69" s="2">
        <f t="shared" si="22"/>
        <v>0</v>
      </c>
      <c r="J69" s="2">
        <f t="shared" si="22"/>
        <v>0</v>
      </c>
      <c r="K69" s="2">
        <f t="shared" si="22"/>
        <v>0</v>
      </c>
      <c r="L69" s="2">
        <f t="shared" si="22"/>
        <v>0</v>
      </c>
      <c r="M69" s="2">
        <f t="shared" si="22"/>
        <v>0</v>
      </c>
      <c r="N69" s="2">
        <f t="shared" si="22"/>
        <v>0</v>
      </c>
      <c r="O69" s="2">
        <f t="shared" si="22"/>
        <v>0</v>
      </c>
      <c r="P69" s="2">
        <f t="shared" si="22"/>
        <v>0</v>
      </c>
      <c r="Q69" s="2">
        <f t="shared" si="22"/>
        <v>0</v>
      </c>
      <c r="R69" s="2">
        <f t="shared" si="22"/>
        <v>0</v>
      </c>
      <c r="S69" s="2">
        <f t="shared" si="22"/>
        <v>0</v>
      </c>
      <c r="T69" s="2">
        <f t="shared" si="22"/>
        <v>0</v>
      </c>
      <c r="U69" s="2">
        <f t="shared" si="22"/>
        <v>0</v>
      </c>
      <c r="V69" s="2">
        <f t="shared" si="22"/>
        <v>0</v>
      </c>
      <c r="W69" s="2">
        <f t="shared" si="22"/>
        <v>0</v>
      </c>
      <c r="X69" s="2">
        <f t="shared" si="22"/>
        <v>0</v>
      </c>
      <c r="Y69" s="2">
        <f t="shared" si="22"/>
        <v>0</v>
      </c>
      <c r="Z69" s="2">
        <f t="shared" si="22"/>
        <v>0</v>
      </c>
      <c r="AA69" s="2">
        <f t="shared" si="22"/>
        <v>0</v>
      </c>
      <c r="AB69" s="2">
        <f t="shared" si="22"/>
        <v>0</v>
      </c>
      <c r="AC69" s="2">
        <f t="shared" si="22"/>
        <v>0</v>
      </c>
      <c r="AD69" s="2">
        <f t="shared" ref="AD69:CO69" si="23">IF(AD11&gt;10,IF(AD12&gt;25,IF(AD25&gt;2,76.333333,100),IF(AD23&gt;8,IF(AD15&gt;4.375,IF(AD22&gt;7,IF(AD12&gt;15,70,62.5),IF(AD20&gt;1,IF(AD11&gt;15,51,51.25),IF(AD12&gt;15,56.5,54.25))),93.333333),IF(AD18&gt;4,IF(AD16&gt;10,IF(AD11&gt;15,81.5,91.5),IF(AD16&gt;2,100,91.5)),IF(AD24&gt;40,IF(AD15&gt;8,83,78),IF(AD15&gt;1.666666667,IF(AD15&gt;2.708333333,70,69.75),64))))),IF(AD24&gt;10,IF(AD23&gt;7,IF(AD15&gt;6,IF(AD18&gt;1,IF(AD15&gt;9,42.142857,50.333333),28),IF(AD15&gt;5,20.25,IF(AD25&gt;2,25.714286,IF(AD11&gt;5,IF(AD15&gt;3,28,30.333333),38)))),IF(AD10&gt;10,IF(AD16&gt;2,IF(AD10&gt;20,IF(AD11&gt;7,83.5,83),IF(AD20&gt;0,IF(AD10&gt;15,48.333333,IF(AD11&gt;7,IF(AD23&gt;3,79,IF(AD15&gt;5,74.2,75.4)),IF(AD16&gt;4,64.571429,IF(AD15&gt;2.083333333,67,70)))),IF(AD18&gt;1,43.5,55.6))),IF(AD15&gt;4,18.666667,42.833333)),IF(AD11&gt;5.816666667,IF(AD16&gt;0,IF(AD18&gt;1,IF(AD15&gt;0,14.333333,14),IF(AD15&gt;2,24.5,27.142857)),42.8),IF(AD11&gt;4,IF(AD15&gt;1.458333333,IF(AD15&gt;2.291666667,44.777778,50.857143),37.142857),IF(AD15&gt;2,IF(AD15&gt;2.291666667,65.166667,58.5),46.2))))),IF(AD18&gt;8,IF(AD12&gt;0,90.5,53.5),IF(AD23&gt;2,IF(AD15&gt;1,IF(AD21&gt;1,IF(AD12&gt;6,IF(AD15&gt;2,30.333333,27.666667),IF(AD15&gt;1.458333333,40,43.8)),79.75),IF(AD11&gt;5,42,IF(AD16&gt;5,IF(AD18&gt;2,IF(AD11&gt;1,18,14),28),IF(AD24&gt;5,IF(AD16&gt;0,5.5,9),IF(AD22&gt;2,IF(AD15&gt;0,12,11),14))))),IF(AD12&gt;3,IF(AD16&gt;1,IF(AD24&gt;5,IF(AD15&gt;5,13,IF(AD11&gt;4,22.666667,13.5)),9.333333),31.666667),IF(AD11&gt;0,IF(AD15&gt;1,IF(AD11&gt;2,5.6,7),IF(AD15&gt;0,13.857143,17)),IF(AD12&gt;0,1,0)))))))</f>
        <v>0</v>
      </c>
      <c r="AE69" s="2">
        <f t="shared" si="23"/>
        <v>0</v>
      </c>
      <c r="AF69" s="2">
        <f t="shared" si="23"/>
        <v>0</v>
      </c>
      <c r="AG69" s="2">
        <f t="shared" si="23"/>
        <v>0</v>
      </c>
      <c r="AH69" s="2">
        <f t="shared" si="23"/>
        <v>0</v>
      </c>
      <c r="AI69" s="2">
        <f t="shared" si="23"/>
        <v>0</v>
      </c>
      <c r="AJ69" s="2">
        <f t="shared" si="23"/>
        <v>0</v>
      </c>
      <c r="AK69" s="2">
        <f t="shared" si="23"/>
        <v>0</v>
      </c>
      <c r="AL69" s="2">
        <f t="shared" si="23"/>
        <v>0</v>
      </c>
      <c r="AM69" s="2">
        <f t="shared" si="23"/>
        <v>0</v>
      </c>
      <c r="AN69" s="2">
        <f t="shared" si="23"/>
        <v>0</v>
      </c>
      <c r="AO69" s="2">
        <f t="shared" si="23"/>
        <v>0</v>
      </c>
      <c r="AP69" s="2">
        <f t="shared" si="23"/>
        <v>0</v>
      </c>
      <c r="AQ69" s="2">
        <f t="shared" si="23"/>
        <v>0</v>
      </c>
      <c r="AR69" s="2">
        <f t="shared" si="23"/>
        <v>0</v>
      </c>
      <c r="AS69" s="2">
        <f t="shared" si="23"/>
        <v>0</v>
      </c>
      <c r="AT69" s="2">
        <f t="shared" si="23"/>
        <v>0</v>
      </c>
      <c r="AU69" s="2">
        <f t="shared" si="23"/>
        <v>0</v>
      </c>
      <c r="AV69" s="2">
        <f t="shared" si="23"/>
        <v>0</v>
      </c>
      <c r="AW69" s="2">
        <f t="shared" si="23"/>
        <v>0</v>
      </c>
      <c r="AX69" s="2">
        <f t="shared" si="23"/>
        <v>0</v>
      </c>
      <c r="AY69" s="2">
        <f t="shared" si="23"/>
        <v>0</v>
      </c>
      <c r="AZ69" s="2">
        <f t="shared" si="23"/>
        <v>0</v>
      </c>
      <c r="BA69" s="2">
        <f t="shared" si="23"/>
        <v>0</v>
      </c>
      <c r="BB69" s="2">
        <f t="shared" si="23"/>
        <v>0</v>
      </c>
      <c r="BC69" s="2">
        <f t="shared" si="23"/>
        <v>0</v>
      </c>
      <c r="BD69" s="2">
        <f t="shared" si="23"/>
        <v>0</v>
      </c>
      <c r="BE69" s="2">
        <f t="shared" si="23"/>
        <v>0</v>
      </c>
      <c r="BF69" s="2">
        <f t="shared" si="23"/>
        <v>0</v>
      </c>
      <c r="BG69" s="2">
        <f t="shared" si="23"/>
        <v>0</v>
      </c>
      <c r="BH69" s="2">
        <f t="shared" si="23"/>
        <v>0</v>
      </c>
      <c r="BI69" s="2">
        <f t="shared" si="23"/>
        <v>0</v>
      </c>
      <c r="BJ69" s="2">
        <f t="shared" si="23"/>
        <v>0</v>
      </c>
      <c r="BK69" s="2">
        <f t="shared" si="23"/>
        <v>0</v>
      </c>
      <c r="BL69" s="2">
        <f t="shared" si="23"/>
        <v>0</v>
      </c>
      <c r="BM69" s="2">
        <f t="shared" si="23"/>
        <v>0</v>
      </c>
      <c r="BN69" s="2">
        <f t="shared" si="23"/>
        <v>0</v>
      </c>
      <c r="BO69" s="2">
        <f t="shared" si="23"/>
        <v>0</v>
      </c>
      <c r="BP69" s="2">
        <f t="shared" si="23"/>
        <v>0</v>
      </c>
      <c r="BQ69" s="2">
        <f t="shared" si="23"/>
        <v>0</v>
      </c>
      <c r="BR69" s="2">
        <f t="shared" si="23"/>
        <v>0</v>
      </c>
      <c r="BS69" s="2">
        <f t="shared" si="23"/>
        <v>0</v>
      </c>
      <c r="BT69" s="2">
        <f t="shared" si="23"/>
        <v>0</v>
      </c>
      <c r="BU69" s="2">
        <f t="shared" si="23"/>
        <v>0</v>
      </c>
      <c r="BV69" s="2">
        <f t="shared" si="23"/>
        <v>0</v>
      </c>
      <c r="BW69" s="2">
        <f t="shared" si="23"/>
        <v>0</v>
      </c>
      <c r="BX69" s="2">
        <f t="shared" si="23"/>
        <v>0</v>
      </c>
      <c r="BY69" s="2">
        <f t="shared" si="23"/>
        <v>0</v>
      </c>
      <c r="BZ69" s="2">
        <f t="shared" si="23"/>
        <v>0</v>
      </c>
      <c r="CA69" s="2">
        <f t="shared" si="23"/>
        <v>0</v>
      </c>
      <c r="CB69" s="2">
        <f t="shared" si="23"/>
        <v>0</v>
      </c>
      <c r="CC69" s="2">
        <f t="shared" si="23"/>
        <v>0</v>
      </c>
      <c r="CD69" s="2">
        <f t="shared" si="23"/>
        <v>0</v>
      </c>
      <c r="CE69" s="2">
        <f t="shared" si="23"/>
        <v>0</v>
      </c>
      <c r="CF69" s="2">
        <f t="shared" si="23"/>
        <v>0</v>
      </c>
      <c r="CG69" s="2">
        <f t="shared" si="23"/>
        <v>0</v>
      </c>
      <c r="CH69" s="2">
        <f t="shared" si="23"/>
        <v>0</v>
      </c>
      <c r="CI69" s="2">
        <f t="shared" si="23"/>
        <v>0</v>
      </c>
      <c r="CJ69" s="2">
        <f t="shared" si="23"/>
        <v>0</v>
      </c>
      <c r="CK69" s="2">
        <f t="shared" si="23"/>
        <v>0</v>
      </c>
      <c r="CL69" s="2">
        <f t="shared" si="23"/>
        <v>0</v>
      </c>
      <c r="CM69" s="2">
        <f t="shared" si="23"/>
        <v>0</v>
      </c>
      <c r="CN69" s="2">
        <f t="shared" si="23"/>
        <v>0</v>
      </c>
      <c r="CO69" s="2">
        <f t="shared" si="23"/>
        <v>0</v>
      </c>
      <c r="CP69" s="2">
        <f t="shared" ref="CP69:EQ69" si="24">IF(CP11&gt;10,IF(CP12&gt;25,IF(CP25&gt;2,76.333333,100),IF(CP23&gt;8,IF(CP15&gt;4.375,IF(CP22&gt;7,IF(CP12&gt;15,70,62.5),IF(CP20&gt;1,IF(CP11&gt;15,51,51.25),IF(CP12&gt;15,56.5,54.25))),93.333333),IF(CP18&gt;4,IF(CP16&gt;10,IF(CP11&gt;15,81.5,91.5),IF(CP16&gt;2,100,91.5)),IF(CP24&gt;40,IF(CP15&gt;8,83,78),IF(CP15&gt;1.666666667,IF(CP15&gt;2.708333333,70,69.75),64))))),IF(CP24&gt;10,IF(CP23&gt;7,IF(CP15&gt;6,IF(CP18&gt;1,IF(CP15&gt;9,42.142857,50.333333),28),IF(CP15&gt;5,20.25,IF(CP25&gt;2,25.714286,IF(CP11&gt;5,IF(CP15&gt;3,28,30.333333),38)))),IF(CP10&gt;10,IF(CP16&gt;2,IF(CP10&gt;20,IF(CP11&gt;7,83.5,83),IF(CP20&gt;0,IF(CP10&gt;15,48.333333,IF(CP11&gt;7,IF(CP23&gt;3,79,IF(CP15&gt;5,74.2,75.4)),IF(CP16&gt;4,64.571429,IF(CP15&gt;2.083333333,67,70)))),IF(CP18&gt;1,43.5,55.6))),IF(CP15&gt;4,18.666667,42.833333)),IF(CP11&gt;5.816666667,IF(CP16&gt;0,IF(CP18&gt;1,IF(CP15&gt;0,14.333333,14),IF(CP15&gt;2,24.5,27.142857)),42.8),IF(CP11&gt;4,IF(CP15&gt;1.458333333,IF(CP15&gt;2.291666667,44.777778,50.857143),37.142857),IF(CP15&gt;2,IF(CP15&gt;2.291666667,65.166667,58.5),46.2))))),IF(CP18&gt;8,IF(CP12&gt;0,90.5,53.5),IF(CP23&gt;2,IF(CP15&gt;1,IF(CP21&gt;1,IF(CP12&gt;6,IF(CP15&gt;2,30.333333,27.666667),IF(CP15&gt;1.458333333,40,43.8)),79.75),IF(CP11&gt;5,42,IF(CP16&gt;5,IF(CP18&gt;2,IF(CP11&gt;1,18,14),28),IF(CP24&gt;5,IF(CP16&gt;0,5.5,9),IF(CP22&gt;2,IF(CP15&gt;0,12,11),14))))),IF(CP12&gt;3,IF(CP16&gt;1,IF(CP24&gt;5,IF(CP15&gt;5,13,IF(CP11&gt;4,22.666667,13.5)),9.333333),31.666667),IF(CP11&gt;0,IF(CP15&gt;1,IF(CP11&gt;2,5.6,7),IF(CP15&gt;0,13.857143,17)),IF(CP12&gt;0,1,0)))))))</f>
        <v>0</v>
      </c>
      <c r="CQ69" s="2">
        <f t="shared" si="24"/>
        <v>0</v>
      </c>
      <c r="CR69" s="2">
        <f t="shared" si="24"/>
        <v>0</v>
      </c>
      <c r="CS69" s="2">
        <f t="shared" si="24"/>
        <v>0</v>
      </c>
      <c r="CT69" s="2">
        <f t="shared" si="24"/>
        <v>0</v>
      </c>
      <c r="CU69" s="2">
        <f t="shared" si="24"/>
        <v>0</v>
      </c>
      <c r="CV69" s="2">
        <f t="shared" si="24"/>
        <v>0</v>
      </c>
      <c r="CW69" s="2">
        <f t="shared" si="24"/>
        <v>0</v>
      </c>
      <c r="CX69" s="2">
        <f t="shared" si="24"/>
        <v>0</v>
      </c>
      <c r="CY69" s="2">
        <f t="shared" si="24"/>
        <v>0</v>
      </c>
      <c r="CZ69" s="2">
        <f t="shared" si="24"/>
        <v>0</v>
      </c>
      <c r="DA69" s="2">
        <f t="shared" si="24"/>
        <v>0</v>
      </c>
      <c r="DB69" s="2">
        <f t="shared" si="24"/>
        <v>0</v>
      </c>
      <c r="DC69" s="2">
        <f t="shared" si="24"/>
        <v>0</v>
      </c>
      <c r="DD69" s="2">
        <f t="shared" si="24"/>
        <v>0</v>
      </c>
      <c r="DE69" s="2">
        <f t="shared" si="24"/>
        <v>0</v>
      </c>
      <c r="DF69" s="2">
        <f t="shared" si="24"/>
        <v>0</v>
      </c>
      <c r="DG69" s="2">
        <f t="shared" si="24"/>
        <v>0</v>
      </c>
      <c r="DH69" s="2">
        <f t="shared" si="24"/>
        <v>0</v>
      </c>
      <c r="DI69" s="2">
        <f t="shared" si="24"/>
        <v>0</v>
      </c>
      <c r="DJ69" s="2">
        <f t="shared" si="24"/>
        <v>0</v>
      </c>
      <c r="DK69" s="2">
        <f t="shared" si="24"/>
        <v>0</v>
      </c>
      <c r="DL69" s="2">
        <f t="shared" si="24"/>
        <v>0</v>
      </c>
      <c r="DM69" s="2">
        <f t="shared" si="24"/>
        <v>0</v>
      </c>
      <c r="DN69" s="2">
        <f t="shared" si="24"/>
        <v>0</v>
      </c>
      <c r="DO69" s="2">
        <f t="shared" si="24"/>
        <v>0</v>
      </c>
      <c r="DP69" s="2">
        <f t="shared" si="24"/>
        <v>0</v>
      </c>
      <c r="DQ69" s="2">
        <f t="shared" si="24"/>
        <v>0</v>
      </c>
      <c r="DR69" s="2">
        <f t="shared" si="24"/>
        <v>0</v>
      </c>
      <c r="DS69" s="2">
        <f t="shared" si="24"/>
        <v>0</v>
      </c>
      <c r="DT69" s="2">
        <f t="shared" si="24"/>
        <v>0</v>
      </c>
      <c r="DU69" s="2">
        <f t="shared" si="24"/>
        <v>0</v>
      </c>
      <c r="DV69" s="2">
        <f t="shared" si="24"/>
        <v>0</v>
      </c>
      <c r="DW69" s="2">
        <f t="shared" si="24"/>
        <v>0</v>
      </c>
      <c r="DX69" s="2">
        <f t="shared" si="24"/>
        <v>0</v>
      </c>
      <c r="DY69" s="2">
        <f t="shared" si="24"/>
        <v>0</v>
      </c>
      <c r="DZ69" s="2">
        <f t="shared" si="24"/>
        <v>0</v>
      </c>
      <c r="EA69" s="2">
        <f t="shared" si="24"/>
        <v>0</v>
      </c>
      <c r="EB69" s="2">
        <f t="shared" si="24"/>
        <v>0</v>
      </c>
      <c r="EC69" s="2">
        <f t="shared" si="24"/>
        <v>0</v>
      </c>
      <c r="ED69" s="2">
        <f t="shared" si="24"/>
        <v>0</v>
      </c>
      <c r="EE69" s="2">
        <f t="shared" si="24"/>
        <v>0</v>
      </c>
      <c r="EF69" s="2">
        <f t="shared" si="24"/>
        <v>0</v>
      </c>
      <c r="EG69" s="2">
        <f t="shared" si="24"/>
        <v>0</v>
      </c>
      <c r="EH69" s="2">
        <f t="shared" si="24"/>
        <v>0</v>
      </c>
      <c r="EI69" s="2">
        <f t="shared" si="24"/>
        <v>0</v>
      </c>
      <c r="EJ69" s="2">
        <f t="shared" si="24"/>
        <v>0</v>
      </c>
      <c r="EK69" s="2">
        <f t="shared" si="24"/>
        <v>0</v>
      </c>
      <c r="EL69" s="2">
        <f t="shared" si="24"/>
        <v>0</v>
      </c>
      <c r="EM69" s="2">
        <f t="shared" si="24"/>
        <v>0</v>
      </c>
      <c r="EN69" s="2">
        <f t="shared" si="24"/>
        <v>0</v>
      </c>
      <c r="EO69" s="2">
        <f t="shared" si="24"/>
        <v>0</v>
      </c>
      <c r="EP69" s="2">
        <f t="shared" si="24"/>
        <v>0</v>
      </c>
      <c r="EQ69" s="2">
        <f t="shared" si="24"/>
        <v>0</v>
      </c>
    </row>
    <row r="70" spans="1:147" x14ac:dyDescent="0.25">
      <c r="A70" s="1" t="s">
        <v>171</v>
      </c>
      <c r="B70" s="2">
        <f>IF(B15&gt;6,IF(B12&gt;15,IF(B24&gt;20,IF(B25&gt;2,IF(B15&gt;15,83.333333,92.5),IF(B21&gt;3,IF(B25&gt;1,97,100),IF(B16&gt;3,91.5,95.666667))),IF(B15&gt;10,73,76.25)),IF(B18&gt;1,IF(B25&gt;1,IF(B11&gt;9,30.666667,18),IF(B20&gt;1,IF(B15&gt;10,52.25,35),IF(B24&gt;30,84,IF(B15&gt;8,IF(B15&gt;9,62,69.333333),45.5)))),IF(B16&gt;4,IF(B24&gt;30,100,IF(B15&gt;7,84.333333,73.714286)),47.666667))),IF(B24&gt;5,IF(B16&gt;4,IF(B18&gt;2,IF(B16&gt;5,42,IF(B11&gt;5,IF(B18&gt;4,70.6,66),58.428571)),78.625),IF(B20&gt;0,IF(B22&gt;0,IF(B18&gt;3,IF(B11&gt;9,90,IF(B18&gt;6,45.5,IF(B15&gt;4,56.5,65.333333))),IF(B10&gt;11.025,IF(B15&gt;0.1,IF(B15&gt;1,28,26.6),15.125),IF(B20&gt;2,IF(B16&gt;1.241666667,IF(B15&gt;1.458333333,58.333333,54.25),IF(B15&gt;1.458333333,IF(B11&gt;2.591666667,50,48.444444),44.545455)),IF(B11&gt;5,IF(B15&gt;3,36,IF(B15&gt;1,54.875,76.5)),IF(B12&gt;6,47,IF(B23&gt;4,IF(B25&gt;0,IF(B15&gt;1,30.75,34.571429),40),IF(B15&gt;3,33.333333,29.769231))))))),IF(B15&gt;1.666666667,68.666667,75.4)),IF(B16&gt;0,IF(B25&gt;0,IF(B15&gt;3,IF(B15&gt;4,32.666667,44.333333),IF(B15&gt;2,14,IF(B15&gt;1,30.2,27.857143))),IF(B11&gt;5,IF(B12&gt;15,17,IF(B15&gt;5,21,22.4)),IF(B15&gt;4,10.5,14))),IF(B15&gt;1,11,8.75)))),IF(B10&gt;7,IF(B15&gt;2,6,IF(B23&gt;7,IF(B10&gt;40,35,IF(B16&gt;5,IF(B11&gt;0,IF(B12&gt;0,17.2,19.25),14.8),10.666667)),IF(B22&gt;3,IF(B15&gt;0,29.6,28),21))),IF(B22&gt;2,IF(B15&gt;1,5,IF(B15&gt;0,17.5,15)),IF(B12&gt;0,IF(B11&gt;0,IF(B15&gt;0,5,7),3),0)))))</f>
        <v>0</v>
      </c>
      <c r="C70" s="2">
        <f t="shared" ref="C70:AC70" si="25">IF(C15&gt;6,IF(C12&gt;15,IF(C24&gt;20,IF(C25&gt;2,IF(C15&gt;15,83.333333,92.5),IF(C21&gt;3,IF(C25&gt;1,97,100),IF(C16&gt;3,91.5,95.666667))),IF(C15&gt;10,73,76.25)),IF(C18&gt;1,IF(C25&gt;1,IF(C11&gt;9,30.666667,18),IF(C20&gt;1,IF(C15&gt;10,52.25,35),IF(C24&gt;30,84,IF(C15&gt;8,IF(C15&gt;9,62,69.333333),45.5)))),IF(C16&gt;4,IF(C24&gt;30,100,IF(C15&gt;7,84.333333,73.714286)),47.666667))),IF(C24&gt;5,IF(C16&gt;4,IF(C18&gt;2,IF(C16&gt;5,42,IF(C11&gt;5,IF(C18&gt;4,70.6,66),58.428571)),78.625),IF(C20&gt;0,IF(C22&gt;0,IF(C18&gt;3,IF(C11&gt;9,90,IF(C18&gt;6,45.5,IF(C15&gt;4,56.5,65.333333))),IF(C10&gt;11.025,IF(C15&gt;0.1,IF(C15&gt;1,28,26.6),15.125),IF(C20&gt;2,IF(C16&gt;1.241666667,IF(C15&gt;1.458333333,58.333333,54.25),IF(C15&gt;1.458333333,IF(C11&gt;2.591666667,50,48.444444),44.545455)),IF(C11&gt;5,IF(C15&gt;3,36,IF(C15&gt;1,54.875,76.5)),IF(C12&gt;6,47,IF(C23&gt;4,IF(C25&gt;0,IF(C15&gt;1,30.75,34.571429),40),IF(C15&gt;3,33.333333,29.769231))))))),IF(C15&gt;1.666666667,68.666667,75.4)),IF(C16&gt;0,IF(C25&gt;0,IF(C15&gt;3,IF(C15&gt;4,32.666667,44.333333),IF(C15&gt;2,14,IF(C15&gt;1,30.2,27.857143))),IF(C11&gt;5,IF(C12&gt;15,17,IF(C15&gt;5,21,22.4)),IF(C15&gt;4,10.5,14))),IF(C15&gt;1,11,8.75)))),IF(C10&gt;7,IF(C15&gt;2,6,IF(C23&gt;7,IF(C10&gt;40,35,IF(C16&gt;5,IF(C11&gt;0,IF(C12&gt;0,17.2,19.25),14.8),10.666667)),IF(C22&gt;3,IF(C15&gt;0,29.6,28),21))),IF(C22&gt;2,IF(C15&gt;1,5,IF(C15&gt;0,17.5,15)),IF(C12&gt;0,IF(C11&gt;0,IF(C15&gt;0,5,7),3),0)))))</f>
        <v>0</v>
      </c>
      <c r="D70" s="2">
        <f t="shared" si="25"/>
        <v>0</v>
      </c>
      <c r="E70" s="2">
        <f t="shared" si="25"/>
        <v>0</v>
      </c>
      <c r="F70" s="2">
        <f t="shared" si="25"/>
        <v>0</v>
      </c>
      <c r="G70" s="2">
        <f t="shared" si="25"/>
        <v>0</v>
      </c>
      <c r="H70" s="2">
        <f t="shared" si="25"/>
        <v>0</v>
      </c>
      <c r="I70" s="2">
        <f t="shared" si="25"/>
        <v>0</v>
      </c>
      <c r="J70" s="2">
        <f t="shared" si="25"/>
        <v>0</v>
      </c>
      <c r="K70" s="2">
        <f t="shared" si="25"/>
        <v>0</v>
      </c>
      <c r="L70" s="2">
        <f t="shared" si="25"/>
        <v>0</v>
      </c>
      <c r="M70" s="2">
        <f t="shared" si="25"/>
        <v>0</v>
      </c>
      <c r="N70" s="2">
        <f t="shared" si="25"/>
        <v>0</v>
      </c>
      <c r="O70" s="2">
        <f t="shared" si="25"/>
        <v>0</v>
      </c>
      <c r="P70" s="2">
        <f t="shared" si="25"/>
        <v>0</v>
      </c>
      <c r="Q70" s="2">
        <f t="shared" si="25"/>
        <v>0</v>
      </c>
      <c r="R70" s="2">
        <f t="shared" si="25"/>
        <v>0</v>
      </c>
      <c r="S70" s="2">
        <f t="shared" si="25"/>
        <v>0</v>
      </c>
      <c r="T70" s="2">
        <f t="shared" si="25"/>
        <v>0</v>
      </c>
      <c r="U70" s="2">
        <f t="shared" si="25"/>
        <v>0</v>
      </c>
      <c r="V70" s="2">
        <f t="shared" si="25"/>
        <v>0</v>
      </c>
      <c r="W70" s="2">
        <f t="shared" si="25"/>
        <v>0</v>
      </c>
      <c r="X70" s="2">
        <f t="shared" si="25"/>
        <v>0</v>
      </c>
      <c r="Y70" s="2">
        <f t="shared" si="25"/>
        <v>0</v>
      </c>
      <c r="Z70" s="2">
        <f t="shared" si="25"/>
        <v>0</v>
      </c>
      <c r="AA70" s="2">
        <f t="shared" si="25"/>
        <v>0</v>
      </c>
      <c r="AB70" s="2">
        <f t="shared" si="25"/>
        <v>0</v>
      </c>
      <c r="AC70" s="2">
        <f t="shared" si="25"/>
        <v>0</v>
      </c>
      <c r="AD70" s="2">
        <f t="shared" ref="AD70:CO70" si="26">IF(AD15&gt;6,IF(AD12&gt;15,IF(AD24&gt;20,IF(AD25&gt;2,IF(AD15&gt;15,83.333333,92.5),IF(AD21&gt;3,IF(AD25&gt;1,97,100),IF(AD16&gt;3,91.5,95.666667))),IF(AD15&gt;10,73,76.25)),IF(AD18&gt;1,IF(AD25&gt;1,IF(AD11&gt;9,30.666667,18),IF(AD20&gt;1,IF(AD15&gt;10,52.25,35),IF(AD24&gt;30,84,IF(AD15&gt;8,IF(AD15&gt;9,62,69.333333),45.5)))),IF(AD16&gt;4,IF(AD24&gt;30,100,IF(AD15&gt;7,84.333333,73.714286)),47.666667))),IF(AD24&gt;5,IF(AD16&gt;4,IF(AD18&gt;2,IF(AD16&gt;5,42,IF(AD11&gt;5,IF(AD18&gt;4,70.6,66),58.428571)),78.625),IF(AD20&gt;0,IF(AD22&gt;0,IF(AD18&gt;3,IF(AD11&gt;9,90,IF(AD18&gt;6,45.5,IF(AD15&gt;4,56.5,65.333333))),IF(AD10&gt;11.025,IF(AD15&gt;0.1,IF(AD15&gt;1,28,26.6),15.125),IF(AD20&gt;2,IF(AD16&gt;1.241666667,IF(AD15&gt;1.458333333,58.333333,54.25),IF(AD15&gt;1.458333333,IF(AD11&gt;2.591666667,50,48.444444),44.545455)),IF(AD11&gt;5,IF(AD15&gt;3,36,IF(AD15&gt;1,54.875,76.5)),IF(AD12&gt;6,47,IF(AD23&gt;4,IF(AD25&gt;0,IF(AD15&gt;1,30.75,34.571429),40),IF(AD15&gt;3,33.333333,29.769231))))))),IF(AD15&gt;1.666666667,68.666667,75.4)),IF(AD16&gt;0,IF(AD25&gt;0,IF(AD15&gt;3,IF(AD15&gt;4,32.666667,44.333333),IF(AD15&gt;2,14,IF(AD15&gt;1,30.2,27.857143))),IF(AD11&gt;5,IF(AD12&gt;15,17,IF(AD15&gt;5,21,22.4)),IF(AD15&gt;4,10.5,14))),IF(AD15&gt;1,11,8.75)))),IF(AD10&gt;7,IF(AD15&gt;2,6,IF(AD23&gt;7,IF(AD10&gt;40,35,IF(AD16&gt;5,IF(AD11&gt;0,IF(AD12&gt;0,17.2,19.25),14.8),10.666667)),IF(AD22&gt;3,IF(AD15&gt;0,29.6,28),21))),IF(AD22&gt;2,IF(AD15&gt;1,5,IF(AD15&gt;0,17.5,15)),IF(AD12&gt;0,IF(AD11&gt;0,IF(AD15&gt;0,5,7),3),0)))))</f>
        <v>0</v>
      </c>
      <c r="AE70" s="2">
        <f t="shared" si="26"/>
        <v>0</v>
      </c>
      <c r="AF70" s="2">
        <f t="shared" si="26"/>
        <v>0</v>
      </c>
      <c r="AG70" s="2">
        <f t="shared" si="26"/>
        <v>0</v>
      </c>
      <c r="AH70" s="2">
        <f t="shared" si="26"/>
        <v>0</v>
      </c>
      <c r="AI70" s="2">
        <f t="shared" si="26"/>
        <v>0</v>
      </c>
      <c r="AJ70" s="2">
        <f t="shared" si="26"/>
        <v>0</v>
      </c>
      <c r="AK70" s="2">
        <f t="shared" si="26"/>
        <v>0</v>
      </c>
      <c r="AL70" s="2">
        <f t="shared" si="26"/>
        <v>0</v>
      </c>
      <c r="AM70" s="2">
        <f t="shared" si="26"/>
        <v>0</v>
      </c>
      <c r="AN70" s="2">
        <f t="shared" si="26"/>
        <v>0</v>
      </c>
      <c r="AO70" s="2">
        <f t="shared" si="26"/>
        <v>0</v>
      </c>
      <c r="AP70" s="2">
        <f t="shared" si="26"/>
        <v>0</v>
      </c>
      <c r="AQ70" s="2">
        <f t="shared" si="26"/>
        <v>0</v>
      </c>
      <c r="AR70" s="2">
        <f t="shared" si="26"/>
        <v>0</v>
      </c>
      <c r="AS70" s="2">
        <f t="shared" si="26"/>
        <v>0</v>
      </c>
      <c r="AT70" s="2">
        <f t="shared" si="26"/>
        <v>0</v>
      </c>
      <c r="AU70" s="2">
        <f t="shared" si="26"/>
        <v>0</v>
      </c>
      <c r="AV70" s="2">
        <f t="shared" si="26"/>
        <v>0</v>
      </c>
      <c r="AW70" s="2">
        <f t="shared" si="26"/>
        <v>0</v>
      </c>
      <c r="AX70" s="2">
        <f t="shared" si="26"/>
        <v>0</v>
      </c>
      <c r="AY70" s="2">
        <f t="shared" si="26"/>
        <v>0</v>
      </c>
      <c r="AZ70" s="2">
        <f t="shared" si="26"/>
        <v>0</v>
      </c>
      <c r="BA70" s="2">
        <f t="shared" si="26"/>
        <v>0</v>
      </c>
      <c r="BB70" s="2">
        <f t="shared" si="26"/>
        <v>0</v>
      </c>
      <c r="BC70" s="2">
        <f t="shared" si="26"/>
        <v>0</v>
      </c>
      <c r="BD70" s="2">
        <f t="shared" si="26"/>
        <v>0</v>
      </c>
      <c r="BE70" s="2">
        <f t="shared" si="26"/>
        <v>0</v>
      </c>
      <c r="BF70" s="2">
        <f t="shared" si="26"/>
        <v>0</v>
      </c>
      <c r="BG70" s="2">
        <f t="shared" si="26"/>
        <v>0</v>
      </c>
      <c r="BH70" s="2">
        <f t="shared" si="26"/>
        <v>0</v>
      </c>
      <c r="BI70" s="2">
        <f t="shared" si="26"/>
        <v>0</v>
      </c>
      <c r="BJ70" s="2">
        <f t="shared" si="26"/>
        <v>0</v>
      </c>
      <c r="BK70" s="2">
        <f t="shared" si="26"/>
        <v>0</v>
      </c>
      <c r="BL70" s="2">
        <f t="shared" si="26"/>
        <v>0</v>
      </c>
      <c r="BM70" s="2">
        <f t="shared" si="26"/>
        <v>0</v>
      </c>
      <c r="BN70" s="2">
        <f t="shared" si="26"/>
        <v>0</v>
      </c>
      <c r="BO70" s="2">
        <f t="shared" si="26"/>
        <v>0</v>
      </c>
      <c r="BP70" s="2">
        <f t="shared" si="26"/>
        <v>0</v>
      </c>
      <c r="BQ70" s="2">
        <f t="shared" si="26"/>
        <v>0</v>
      </c>
      <c r="BR70" s="2">
        <f t="shared" si="26"/>
        <v>0</v>
      </c>
      <c r="BS70" s="2">
        <f t="shared" si="26"/>
        <v>0</v>
      </c>
      <c r="BT70" s="2">
        <f t="shared" si="26"/>
        <v>0</v>
      </c>
      <c r="BU70" s="2">
        <f t="shared" si="26"/>
        <v>0</v>
      </c>
      <c r="BV70" s="2">
        <f t="shared" si="26"/>
        <v>0</v>
      </c>
      <c r="BW70" s="2">
        <f t="shared" si="26"/>
        <v>0</v>
      </c>
      <c r="BX70" s="2">
        <f t="shared" si="26"/>
        <v>0</v>
      </c>
      <c r="BY70" s="2">
        <f t="shared" si="26"/>
        <v>0</v>
      </c>
      <c r="BZ70" s="2">
        <f t="shared" si="26"/>
        <v>0</v>
      </c>
      <c r="CA70" s="2">
        <f t="shared" si="26"/>
        <v>0</v>
      </c>
      <c r="CB70" s="2">
        <f t="shared" si="26"/>
        <v>0</v>
      </c>
      <c r="CC70" s="2">
        <f t="shared" si="26"/>
        <v>0</v>
      </c>
      <c r="CD70" s="2">
        <f t="shared" si="26"/>
        <v>0</v>
      </c>
      <c r="CE70" s="2">
        <f t="shared" si="26"/>
        <v>0</v>
      </c>
      <c r="CF70" s="2">
        <f t="shared" si="26"/>
        <v>0</v>
      </c>
      <c r="CG70" s="2">
        <f t="shared" si="26"/>
        <v>0</v>
      </c>
      <c r="CH70" s="2">
        <f t="shared" si="26"/>
        <v>0</v>
      </c>
      <c r="CI70" s="2">
        <f t="shared" si="26"/>
        <v>0</v>
      </c>
      <c r="CJ70" s="2">
        <f t="shared" si="26"/>
        <v>0</v>
      </c>
      <c r="CK70" s="2">
        <f t="shared" si="26"/>
        <v>0</v>
      </c>
      <c r="CL70" s="2">
        <f t="shared" si="26"/>
        <v>0</v>
      </c>
      <c r="CM70" s="2">
        <f t="shared" si="26"/>
        <v>0</v>
      </c>
      <c r="CN70" s="2">
        <f t="shared" si="26"/>
        <v>0</v>
      </c>
      <c r="CO70" s="2">
        <f t="shared" si="26"/>
        <v>0</v>
      </c>
      <c r="CP70" s="2">
        <f t="shared" ref="CP70:EQ70" si="27">IF(CP15&gt;6,IF(CP12&gt;15,IF(CP24&gt;20,IF(CP25&gt;2,IF(CP15&gt;15,83.333333,92.5),IF(CP21&gt;3,IF(CP25&gt;1,97,100),IF(CP16&gt;3,91.5,95.666667))),IF(CP15&gt;10,73,76.25)),IF(CP18&gt;1,IF(CP25&gt;1,IF(CP11&gt;9,30.666667,18),IF(CP20&gt;1,IF(CP15&gt;10,52.25,35),IF(CP24&gt;30,84,IF(CP15&gt;8,IF(CP15&gt;9,62,69.333333),45.5)))),IF(CP16&gt;4,IF(CP24&gt;30,100,IF(CP15&gt;7,84.333333,73.714286)),47.666667))),IF(CP24&gt;5,IF(CP16&gt;4,IF(CP18&gt;2,IF(CP16&gt;5,42,IF(CP11&gt;5,IF(CP18&gt;4,70.6,66),58.428571)),78.625),IF(CP20&gt;0,IF(CP22&gt;0,IF(CP18&gt;3,IF(CP11&gt;9,90,IF(CP18&gt;6,45.5,IF(CP15&gt;4,56.5,65.333333))),IF(CP10&gt;11.025,IF(CP15&gt;0.1,IF(CP15&gt;1,28,26.6),15.125),IF(CP20&gt;2,IF(CP16&gt;1.241666667,IF(CP15&gt;1.458333333,58.333333,54.25),IF(CP15&gt;1.458333333,IF(CP11&gt;2.591666667,50,48.444444),44.545455)),IF(CP11&gt;5,IF(CP15&gt;3,36,IF(CP15&gt;1,54.875,76.5)),IF(CP12&gt;6,47,IF(CP23&gt;4,IF(CP25&gt;0,IF(CP15&gt;1,30.75,34.571429),40),IF(CP15&gt;3,33.333333,29.769231))))))),IF(CP15&gt;1.666666667,68.666667,75.4)),IF(CP16&gt;0,IF(CP25&gt;0,IF(CP15&gt;3,IF(CP15&gt;4,32.666667,44.333333),IF(CP15&gt;2,14,IF(CP15&gt;1,30.2,27.857143))),IF(CP11&gt;5,IF(CP12&gt;15,17,IF(CP15&gt;5,21,22.4)),IF(CP15&gt;4,10.5,14))),IF(CP15&gt;1,11,8.75)))),IF(CP10&gt;7,IF(CP15&gt;2,6,IF(CP23&gt;7,IF(CP10&gt;40,35,IF(CP16&gt;5,IF(CP11&gt;0,IF(CP12&gt;0,17.2,19.25),14.8),10.666667)),IF(CP22&gt;3,IF(CP15&gt;0,29.6,28),21))),IF(CP22&gt;2,IF(CP15&gt;1,5,IF(CP15&gt;0,17.5,15)),IF(CP12&gt;0,IF(CP11&gt;0,IF(CP15&gt;0,5,7),3),0)))))</f>
        <v>0</v>
      </c>
      <c r="CQ70" s="2">
        <f t="shared" si="27"/>
        <v>0</v>
      </c>
      <c r="CR70" s="2">
        <f t="shared" si="27"/>
        <v>0</v>
      </c>
      <c r="CS70" s="2">
        <f t="shared" si="27"/>
        <v>0</v>
      </c>
      <c r="CT70" s="2">
        <f t="shared" si="27"/>
        <v>0</v>
      </c>
      <c r="CU70" s="2">
        <f t="shared" si="27"/>
        <v>0</v>
      </c>
      <c r="CV70" s="2">
        <f t="shared" si="27"/>
        <v>0</v>
      </c>
      <c r="CW70" s="2">
        <f t="shared" si="27"/>
        <v>0</v>
      </c>
      <c r="CX70" s="2">
        <f t="shared" si="27"/>
        <v>0</v>
      </c>
      <c r="CY70" s="2">
        <f t="shared" si="27"/>
        <v>0</v>
      </c>
      <c r="CZ70" s="2">
        <f t="shared" si="27"/>
        <v>0</v>
      </c>
      <c r="DA70" s="2">
        <f t="shared" si="27"/>
        <v>0</v>
      </c>
      <c r="DB70" s="2">
        <f t="shared" si="27"/>
        <v>0</v>
      </c>
      <c r="DC70" s="2">
        <f t="shared" si="27"/>
        <v>0</v>
      </c>
      <c r="DD70" s="2">
        <f t="shared" si="27"/>
        <v>0</v>
      </c>
      <c r="DE70" s="2">
        <f t="shared" si="27"/>
        <v>0</v>
      </c>
      <c r="DF70" s="2">
        <f t="shared" si="27"/>
        <v>0</v>
      </c>
      <c r="DG70" s="2">
        <f t="shared" si="27"/>
        <v>0</v>
      </c>
      <c r="DH70" s="2">
        <f t="shared" si="27"/>
        <v>0</v>
      </c>
      <c r="DI70" s="2">
        <f t="shared" si="27"/>
        <v>0</v>
      </c>
      <c r="DJ70" s="2">
        <f t="shared" si="27"/>
        <v>0</v>
      </c>
      <c r="DK70" s="2">
        <f t="shared" si="27"/>
        <v>0</v>
      </c>
      <c r="DL70" s="2">
        <f t="shared" si="27"/>
        <v>0</v>
      </c>
      <c r="DM70" s="2">
        <f t="shared" si="27"/>
        <v>0</v>
      </c>
      <c r="DN70" s="2">
        <f t="shared" si="27"/>
        <v>0</v>
      </c>
      <c r="DO70" s="2">
        <f t="shared" si="27"/>
        <v>0</v>
      </c>
      <c r="DP70" s="2">
        <f t="shared" si="27"/>
        <v>0</v>
      </c>
      <c r="DQ70" s="2">
        <f t="shared" si="27"/>
        <v>0</v>
      </c>
      <c r="DR70" s="2">
        <f t="shared" si="27"/>
        <v>0</v>
      </c>
      <c r="DS70" s="2">
        <f t="shared" si="27"/>
        <v>0</v>
      </c>
      <c r="DT70" s="2">
        <f t="shared" si="27"/>
        <v>0</v>
      </c>
      <c r="DU70" s="2">
        <f t="shared" si="27"/>
        <v>0</v>
      </c>
      <c r="DV70" s="2">
        <f t="shared" si="27"/>
        <v>0</v>
      </c>
      <c r="DW70" s="2">
        <f t="shared" si="27"/>
        <v>0</v>
      </c>
      <c r="DX70" s="2">
        <f t="shared" si="27"/>
        <v>0</v>
      </c>
      <c r="DY70" s="2">
        <f t="shared" si="27"/>
        <v>0</v>
      </c>
      <c r="DZ70" s="2">
        <f t="shared" si="27"/>
        <v>0</v>
      </c>
      <c r="EA70" s="2">
        <f t="shared" si="27"/>
        <v>0</v>
      </c>
      <c r="EB70" s="2">
        <f t="shared" si="27"/>
        <v>0</v>
      </c>
      <c r="EC70" s="2">
        <f t="shared" si="27"/>
        <v>0</v>
      </c>
      <c r="ED70" s="2">
        <f t="shared" si="27"/>
        <v>0</v>
      </c>
      <c r="EE70" s="2">
        <f t="shared" si="27"/>
        <v>0</v>
      </c>
      <c r="EF70" s="2">
        <f t="shared" si="27"/>
        <v>0</v>
      </c>
      <c r="EG70" s="2">
        <f t="shared" si="27"/>
        <v>0</v>
      </c>
      <c r="EH70" s="2">
        <f t="shared" si="27"/>
        <v>0</v>
      </c>
      <c r="EI70" s="2">
        <f t="shared" si="27"/>
        <v>0</v>
      </c>
      <c r="EJ70" s="2">
        <f t="shared" si="27"/>
        <v>0</v>
      </c>
      <c r="EK70" s="2">
        <f t="shared" si="27"/>
        <v>0</v>
      </c>
      <c r="EL70" s="2">
        <f t="shared" si="27"/>
        <v>0</v>
      </c>
      <c r="EM70" s="2">
        <f t="shared" si="27"/>
        <v>0</v>
      </c>
      <c r="EN70" s="2">
        <f t="shared" si="27"/>
        <v>0</v>
      </c>
      <c r="EO70" s="2">
        <f t="shared" si="27"/>
        <v>0</v>
      </c>
      <c r="EP70" s="2">
        <f t="shared" si="27"/>
        <v>0</v>
      </c>
      <c r="EQ70" s="2">
        <f t="shared" si="27"/>
        <v>0</v>
      </c>
    </row>
    <row r="71" spans="1:147" x14ac:dyDescent="0.25">
      <c r="A71" s="1" t="s">
        <v>172</v>
      </c>
      <c r="B71" s="1">
        <f>IF(B15&gt;6,IF(B15&gt;10,IF(B21&gt;3,IF(B20&gt;2,75,IF(B18&gt;4,IF(B15&gt;15,98.5,100),89.857143)),IF(B24&gt;30,IF(B10&gt;25,IF(B11&gt;15,56,39),IF(B15&gt;15,71,72.75)),98.5)),IF(B18&gt;2,IF(B11&gt;20,67.75,IF(B16&gt;4,IF(B23&gt;8,43.3,IF(B15&gt;8,32.666667,28)),62.5)),IF(B16&gt;0,IF(B16&gt;5,59.333333,IF(B22&gt;4,68.125,IF(B15&gt;7,IF(B15&gt;8,83,81.5),76.888889))),49))),IF(B24&gt;5,IF(B12&gt;2,IF(B10&gt;15,IF(B24&gt;25,IF(B12&gt;15,31.5,IF(B12&gt;10,35,36.333333)),IF(B24&gt;10,IF(B22&gt;2,IF(B15&gt;4.375,91.5,77.6),IF(B15&gt;5,76.333333,70)),IF(B15&gt;4,49,42))),IF(B15&gt;2.708333333,IF(B10&gt;10,IF(B21&gt;4,28,IF(B15&gt;5,59,IF(B11&gt;4,IF(B11&gt;6,50.2,IF(B15&gt;4,48,46.333333)),42))),IF(B18&gt;0,IF(B16&gt;3,IF(B15&gt;3,37.333333,46.666667),IF(B15&gt;4,IF(B12&gt;7,17.5,IF(B15&gt;5,13.5,11)),IF(B25&gt;0,IF(B11&gt;4,IF(B16&gt;2,IF(B15&gt;3,25.4,26),24.571429),18.666667),35.5))),IF(B15&gt;4,37,42))),IF(B10&gt;13.11666667,23.8,IF(B18&gt;1,IF(B11&gt;5.1,83,68.75),IF(B11&gt;5.816666667,24.5,IF(B21&gt;3,IF(B11&gt;2.591666667,55,IF(B15&gt;2,47.2,48.375)),IF(B11&gt;2,64.4,56.625))))))),IF(B12&gt;1.866666667,IF(B16&gt;0,IF(B15&gt;1,4.666667,5.5),23),IF(B18&gt;0.2,IF(B15&gt;1,14.857143,IF(B11&gt;5,23.909091,IF(B15&gt;0,29.555556,28))),IF(B15&gt;1.458333333,50,48)))),IF(B11&gt;0,IF(B11&gt;5,34,IF(B12&gt;1,IF(B16&gt;7,IF(B11&gt;1,1,0),IF(B12&gt;3,IF(B12&gt;4,IF(B15&gt;0,17.25,19.5),21.75),IF(B15&gt;1,7,10.5))),IF(B22&gt;1,IF(B20&gt;1,IF(B11&gt;1,24.5,28),IF(B15&gt;0,18.5,21)),33.5))),IF(B16&gt;0,3.2,0))))</f>
        <v>0</v>
      </c>
      <c r="C71" s="1">
        <f t="shared" ref="C71:AC71" si="28">IF(C15&gt;6,IF(C15&gt;10,IF(C21&gt;3,IF(C20&gt;2,75,IF(C18&gt;4,IF(C15&gt;15,98.5,100),89.857143)),IF(C24&gt;30,IF(C10&gt;25,IF(C11&gt;15,56,39),IF(C15&gt;15,71,72.75)),98.5)),IF(C18&gt;2,IF(C11&gt;20,67.75,IF(C16&gt;4,IF(C23&gt;8,43.3,IF(C15&gt;8,32.666667,28)),62.5)),IF(C16&gt;0,IF(C16&gt;5,59.333333,IF(C22&gt;4,68.125,IF(C15&gt;7,IF(C15&gt;8,83,81.5),76.888889))),49))),IF(C24&gt;5,IF(C12&gt;2,IF(C10&gt;15,IF(C24&gt;25,IF(C12&gt;15,31.5,IF(C12&gt;10,35,36.333333)),IF(C24&gt;10,IF(C22&gt;2,IF(C15&gt;4.375,91.5,77.6),IF(C15&gt;5,76.333333,70)),IF(C15&gt;4,49,42))),IF(C15&gt;2.708333333,IF(C10&gt;10,IF(C21&gt;4,28,IF(C15&gt;5,59,IF(C11&gt;4,IF(C11&gt;6,50.2,IF(C15&gt;4,48,46.333333)),42))),IF(C18&gt;0,IF(C16&gt;3,IF(C15&gt;3,37.333333,46.666667),IF(C15&gt;4,IF(C12&gt;7,17.5,IF(C15&gt;5,13.5,11)),IF(C25&gt;0,IF(C11&gt;4,IF(C16&gt;2,IF(C15&gt;3,25.4,26),24.571429),18.666667),35.5))),IF(C15&gt;4,37,42))),IF(C10&gt;13.11666667,23.8,IF(C18&gt;1,IF(C11&gt;5.1,83,68.75),IF(C11&gt;5.816666667,24.5,IF(C21&gt;3,IF(C11&gt;2.591666667,55,IF(C15&gt;2,47.2,48.375)),IF(C11&gt;2,64.4,56.625))))))),IF(C12&gt;1.866666667,IF(C16&gt;0,IF(C15&gt;1,4.666667,5.5),23),IF(C18&gt;0.2,IF(C15&gt;1,14.857143,IF(C11&gt;5,23.909091,IF(C15&gt;0,29.555556,28))),IF(C15&gt;1.458333333,50,48)))),IF(C11&gt;0,IF(C11&gt;5,34,IF(C12&gt;1,IF(C16&gt;7,IF(C11&gt;1,1,0),IF(C12&gt;3,IF(C12&gt;4,IF(C15&gt;0,17.25,19.5),21.75),IF(C15&gt;1,7,10.5))),IF(C22&gt;1,IF(C20&gt;1,IF(C11&gt;1,24.5,28),IF(C15&gt;0,18.5,21)),33.5))),IF(C16&gt;0,3.2,0))))</f>
        <v>0</v>
      </c>
      <c r="D71" s="1">
        <f t="shared" si="28"/>
        <v>0</v>
      </c>
      <c r="E71" s="1">
        <f t="shared" si="28"/>
        <v>0</v>
      </c>
      <c r="F71" s="1">
        <f t="shared" si="28"/>
        <v>0</v>
      </c>
      <c r="G71" s="1">
        <f t="shared" si="28"/>
        <v>0</v>
      </c>
      <c r="H71" s="1">
        <f t="shared" si="28"/>
        <v>0</v>
      </c>
      <c r="I71" s="1">
        <f t="shared" si="28"/>
        <v>0</v>
      </c>
      <c r="J71" s="1">
        <f t="shared" si="28"/>
        <v>0</v>
      </c>
      <c r="K71" s="1">
        <f t="shared" si="28"/>
        <v>0</v>
      </c>
      <c r="L71" s="1">
        <f t="shared" si="28"/>
        <v>0</v>
      </c>
      <c r="M71" s="1">
        <f t="shared" si="28"/>
        <v>0</v>
      </c>
      <c r="N71" s="1">
        <f t="shared" si="28"/>
        <v>0</v>
      </c>
      <c r="O71" s="1">
        <f t="shared" si="28"/>
        <v>0</v>
      </c>
      <c r="P71" s="1">
        <f t="shared" si="28"/>
        <v>0</v>
      </c>
      <c r="Q71" s="1">
        <f t="shared" si="28"/>
        <v>0</v>
      </c>
      <c r="R71" s="1">
        <f t="shared" si="28"/>
        <v>0</v>
      </c>
      <c r="S71" s="1">
        <f t="shared" si="28"/>
        <v>0</v>
      </c>
      <c r="T71" s="1">
        <f t="shared" si="28"/>
        <v>0</v>
      </c>
      <c r="U71" s="1">
        <f t="shared" si="28"/>
        <v>0</v>
      </c>
      <c r="V71" s="1">
        <f t="shared" si="28"/>
        <v>0</v>
      </c>
      <c r="W71" s="1">
        <f t="shared" si="28"/>
        <v>0</v>
      </c>
      <c r="X71" s="1">
        <f t="shared" si="28"/>
        <v>0</v>
      </c>
      <c r="Y71" s="1">
        <f t="shared" si="28"/>
        <v>0</v>
      </c>
      <c r="Z71" s="1">
        <f t="shared" si="28"/>
        <v>0</v>
      </c>
      <c r="AA71" s="1">
        <f t="shared" si="28"/>
        <v>0</v>
      </c>
      <c r="AB71" s="1">
        <f t="shared" si="28"/>
        <v>0</v>
      </c>
      <c r="AC71" s="1">
        <f t="shared" si="28"/>
        <v>0</v>
      </c>
      <c r="AD71" s="1">
        <f t="shared" ref="AD71:CO71" si="29">IF(AD15&gt;6,IF(AD15&gt;10,IF(AD21&gt;3,IF(AD20&gt;2,75,IF(AD18&gt;4,IF(AD15&gt;15,98.5,100),89.857143)),IF(AD24&gt;30,IF(AD10&gt;25,IF(AD11&gt;15,56,39),IF(AD15&gt;15,71,72.75)),98.5)),IF(AD18&gt;2,IF(AD11&gt;20,67.75,IF(AD16&gt;4,IF(AD23&gt;8,43.3,IF(AD15&gt;8,32.666667,28)),62.5)),IF(AD16&gt;0,IF(AD16&gt;5,59.333333,IF(AD22&gt;4,68.125,IF(AD15&gt;7,IF(AD15&gt;8,83,81.5),76.888889))),49))),IF(AD24&gt;5,IF(AD12&gt;2,IF(AD10&gt;15,IF(AD24&gt;25,IF(AD12&gt;15,31.5,IF(AD12&gt;10,35,36.333333)),IF(AD24&gt;10,IF(AD22&gt;2,IF(AD15&gt;4.375,91.5,77.6),IF(AD15&gt;5,76.333333,70)),IF(AD15&gt;4,49,42))),IF(AD15&gt;2.708333333,IF(AD10&gt;10,IF(AD21&gt;4,28,IF(AD15&gt;5,59,IF(AD11&gt;4,IF(AD11&gt;6,50.2,IF(AD15&gt;4,48,46.333333)),42))),IF(AD18&gt;0,IF(AD16&gt;3,IF(AD15&gt;3,37.333333,46.666667),IF(AD15&gt;4,IF(AD12&gt;7,17.5,IF(AD15&gt;5,13.5,11)),IF(AD25&gt;0,IF(AD11&gt;4,IF(AD16&gt;2,IF(AD15&gt;3,25.4,26),24.571429),18.666667),35.5))),IF(AD15&gt;4,37,42))),IF(AD10&gt;13.11666667,23.8,IF(AD18&gt;1,IF(AD11&gt;5.1,83,68.75),IF(AD11&gt;5.816666667,24.5,IF(AD21&gt;3,IF(AD11&gt;2.591666667,55,IF(AD15&gt;2,47.2,48.375)),IF(AD11&gt;2,64.4,56.625))))))),IF(AD12&gt;1.866666667,IF(AD16&gt;0,IF(AD15&gt;1,4.666667,5.5),23),IF(AD18&gt;0.2,IF(AD15&gt;1,14.857143,IF(AD11&gt;5,23.909091,IF(AD15&gt;0,29.555556,28))),IF(AD15&gt;1.458333333,50,48)))),IF(AD11&gt;0,IF(AD11&gt;5,34,IF(AD12&gt;1,IF(AD16&gt;7,IF(AD11&gt;1,1,0),IF(AD12&gt;3,IF(AD12&gt;4,IF(AD15&gt;0,17.25,19.5),21.75),IF(AD15&gt;1,7,10.5))),IF(AD22&gt;1,IF(AD20&gt;1,IF(AD11&gt;1,24.5,28),IF(AD15&gt;0,18.5,21)),33.5))),IF(AD16&gt;0,3.2,0))))</f>
        <v>0</v>
      </c>
      <c r="AE71" s="1">
        <f t="shared" si="29"/>
        <v>0</v>
      </c>
      <c r="AF71" s="1">
        <f t="shared" si="29"/>
        <v>0</v>
      </c>
      <c r="AG71" s="1">
        <f t="shared" si="29"/>
        <v>0</v>
      </c>
      <c r="AH71" s="1">
        <f t="shared" si="29"/>
        <v>0</v>
      </c>
      <c r="AI71" s="1">
        <f t="shared" si="29"/>
        <v>0</v>
      </c>
      <c r="AJ71" s="1">
        <f t="shared" si="29"/>
        <v>0</v>
      </c>
      <c r="AK71" s="1">
        <f t="shared" si="29"/>
        <v>0</v>
      </c>
      <c r="AL71" s="1">
        <f t="shared" si="29"/>
        <v>0</v>
      </c>
      <c r="AM71" s="1">
        <f t="shared" si="29"/>
        <v>0</v>
      </c>
      <c r="AN71" s="1">
        <f t="shared" si="29"/>
        <v>0</v>
      </c>
      <c r="AO71" s="1">
        <f t="shared" si="29"/>
        <v>0</v>
      </c>
      <c r="AP71" s="1">
        <f t="shared" si="29"/>
        <v>0</v>
      </c>
      <c r="AQ71" s="1">
        <f t="shared" si="29"/>
        <v>0</v>
      </c>
      <c r="AR71" s="1">
        <f t="shared" si="29"/>
        <v>0</v>
      </c>
      <c r="AS71" s="1">
        <f t="shared" si="29"/>
        <v>0</v>
      </c>
      <c r="AT71" s="1">
        <f t="shared" si="29"/>
        <v>0</v>
      </c>
      <c r="AU71" s="1">
        <f t="shared" si="29"/>
        <v>0</v>
      </c>
      <c r="AV71" s="1">
        <f t="shared" si="29"/>
        <v>0</v>
      </c>
      <c r="AW71" s="1">
        <f t="shared" si="29"/>
        <v>0</v>
      </c>
      <c r="AX71" s="1">
        <f t="shared" si="29"/>
        <v>0</v>
      </c>
      <c r="AY71" s="1">
        <f t="shared" si="29"/>
        <v>0</v>
      </c>
      <c r="AZ71" s="1">
        <f t="shared" si="29"/>
        <v>0</v>
      </c>
      <c r="BA71" s="1">
        <f t="shared" si="29"/>
        <v>0</v>
      </c>
      <c r="BB71" s="1">
        <f t="shared" si="29"/>
        <v>0</v>
      </c>
      <c r="BC71" s="1">
        <f t="shared" si="29"/>
        <v>0</v>
      </c>
      <c r="BD71" s="1">
        <f t="shared" si="29"/>
        <v>0</v>
      </c>
      <c r="BE71" s="1">
        <f t="shared" si="29"/>
        <v>0</v>
      </c>
      <c r="BF71" s="1">
        <f t="shared" si="29"/>
        <v>0</v>
      </c>
      <c r="BG71" s="1">
        <f t="shared" si="29"/>
        <v>0</v>
      </c>
      <c r="BH71" s="1">
        <f t="shared" si="29"/>
        <v>0</v>
      </c>
      <c r="BI71" s="1">
        <f t="shared" si="29"/>
        <v>0</v>
      </c>
      <c r="BJ71" s="1">
        <f t="shared" si="29"/>
        <v>0</v>
      </c>
      <c r="BK71" s="1">
        <f t="shared" si="29"/>
        <v>0</v>
      </c>
      <c r="BL71" s="1">
        <f t="shared" si="29"/>
        <v>0</v>
      </c>
      <c r="BM71" s="1">
        <f t="shared" si="29"/>
        <v>0</v>
      </c>
      <c r="BN71" s="1">
        <f t="shared" si="29"/>
        <v>0</v>
      </c>
      <c r="BO71" s="1">
        <f t="shared" si="29"/>
        <v>0</v>
      </c>
      <c r="BP71" s="1">
        <f t="shared" si="29"/>
        <v>0</v>
      </c>
      <c r="BQ71" s="1">
        <f t="shared" si="29"/>
        <v>0</v>
      </c>
      <c r="BR71" s="1">
        <f t="shared" si="29"/>
        <v>0</v>
      </c>
      <c r="BS71" s="1">
        <f t="shared" si="29"/>
        <v>0</v>
      </c>
      <c r="BT71" s="1">
        <f t="shared" si="29"/>
        <v>0</v>
      </c>
      <c r="BU71" s="1">
        <f t="shared" si="29"/>
        <v>0</v>
      </c>
      <c r="BV71" s="1">
        <f t="shared" si="29"/>
        <v>0</v>
      </c>
      <c r="BW71" s="1">
        <f t="shared" si="29"/>
        <v>0</v>
      </c>
      <c r="BX71" s="1">
        <f t="shared" si="29"/>
        <v>0</v>
      </c>
      <c r="BY71" s="1">
        <f t="shared" si="29"/>
        <v>0</v>
      </c>
      <c r="BZ71" s="1">
        <f t="shared" si="29"/>
        <v>0</v>
      </c>
      <c r="CA71" s="1">
        <f t="shared" si="29"/>
        <v>0</v>
      </c>
      <c r="CB71" s="1">
        <f t="shared" si="29"/>
        <v>0</v>
      </c>
      <c r="CC71" s="1">
        <f t="shared" si="29"/>
        <v>0</v>
      </c>
      <c r="CD71" s="1">
        <f t="shared" si="29"/>
        <v>0</v>
      </c>
      <c r="CE71" s="1">
        <f t="shared" si="29"/>
        <v>0</v>
      </c>
      <c r="CF71" s="1">
        <f t="shared" si="29"/>
        <v>0</v>
      </c>
      <c r="CG71" s="1">
        <f t="shared" si="29"/>
        <v>0</v>
      </c>
      <c r="CH71" s="1">
        <f t="shared" si="29"/>
        <v>0</v>
      </c>
      <c r="CI71" s="1">
        <f t="shared" si="29"/>
        <v>0</v>
      </c>
      <c r="CJ71" s="1">
        <f t="shared" si="29"/>
        <v>0</v>
      </c>
      <c r="CK71" s="1">
        <f t="shared" si="29"/>
        <v>0</v>
      </c>
      <c r="CL71" s="1">
        <f t="shared" si="29"/>
        <v>0</v>
      </c>
      <c r="CM71" s="1">
        <f t="shared" si="29"/>
        <v>0</v>
      </c>
      <c r="CN71" s="1">
        <f t="shared" si="29"/>
        <v>0</v>
      </c>
      <c r="CO71" s="1">
        <f t="shared" si="29"/>
        <v>0</v>
      </c>
      <c r="CP71" s="1">
        <f t="shared" ref="CP71:EQ71" si="30">IF(CP15&gt;6,IF(CP15&gt;10,IF(CP21&gt;3,IF(CP20&gt;2,75,IF(CP18&gt;4,IF(CP15&gt;15,98.5,100),89.857143)),IF(CP24&gt;30,IF(CP10&gt;25,IF(CP11&gt;15,56,39),IF(CP15&gt;15,71,72.75)),98.5)),IF(CP18&gt;2,IF(CP11&gt;20,67.75,IF(CP16&gt;4,IF(CP23&gt;8,43.3,IF(CP15&gt;8,32.666667,28)),62.5)),IF(CP16&gt;0,IF(CP16&gt;5,59.333333,IF(CP22&gt;4,68.125,IF(CP15&gt;7,IF(CP15&gt;8,83,81.5),76.888889))),49))),IF(CP24&gt;5,IF(CP12&gt;2,IF(CP10&gt;15,IF(CP24&gt;25,IF(CP12&gt;15,31.5,IF(CP12&gt;10,35,36.333333)),IF(CP24&gt;10,IF(CP22&gt;2,IF(CP15&gt;4.375,91.5,77.6),IF(CP15&gt;5,76.333333,70)),IF(CP15&gt;4,49,42))),IF(CP15&gt;2.708333333,IF(CP10&gt;10,IF(CP21&gt;4,28,IF(CP15&gt;5,59,IF(CP11&gt;4,IF(CP11&gt;6,50.2,IF(CP15&gt;4,48,46.333333)),42))),IF(CP18&gt;0,IF(CP16&gt;3,IF(CP15&gt;3,37.333333,46.666667),IF(CP15&gt;4,IF(CP12&gt;7,17.5,IF(CP15&gt;5,13.5,11)),IF(CP25&gt;0,IF(CP11&gt;4,IF(CP16&gt;2,IF(CP15&gt;3,25.4,26),24.571429),18.666667),35.5))),IF(CP15&gt;4,37,42))),IF(CP10&gt;13.11666667,23.8,IF(CP18&gt;1,IF(CP11&gt;5.1,83,68.75),IF(CP11&gt;5.816666667,24.5,IF(CP21&gt;3,IF(CP11&gt;2.591666667,55,IF(CP15&gt;2,47.2,48.375)),IF(CP11&gt;2,64.4,56.625))))))),IF(CP12&gt;1.866666667,IF(CP16&gt;0,IF(CP15&gt;1,4.666667,5.5),23),IF(CP18&gt;0.2,IF(CP15&gt;1,14.857143,IF(CP11&gt;5,23.909091,IF(CP15&gt;0,29.555556,28))),IF(CP15&gt;1.458333333,50,48)))),IF(CP11&gt;0,IF(CP11&gt;5,34,IF(CP12&gt;1,IF(CP16&gt;7,IF(CP11&gt;1,1,0),IF(CP12&gt;3,IF(CP12&gt;4,IF(CP15&gt;0,17.25,19.5),21.75),IF(CP15&gt;1,7,10.5))),IF(CP22&gt;1,IF(CP20&gt;1,IF(CP11&gt;1,24.5,28),IF(CP15&gt;0,18.5,21)),33.5))),IF(CP16&gt;0,3.2,0))))</f>
        <v>0</v>
      </c>
      <c r="CQ71" s="1">
        <f t="shared" si="30"/>
        <v>0</v>
      </c>
      <c r="CR71" s="1">
        <f t="shared" si="30"/>
        <v>0</v>
      </c>
      <c r="CS71" s="1">
        <f t="shared" si="30"/>
        <v>0</v>
      </c>
      <c r="CT71" s="1">
        <f t="shared" si="30"/>
        <v>0</v>
      </c>
      <c r="CU71" s="1">
        <f t="shared" si="30"/>
        <v>0</v>
      </c>
      <c r="CV71" s="1">
        <f t="shared" si="30"/>
        <v>0</v>
      </c>
      <c r="CW71" s="1">
        <f t="shared" si="30"/>
        <v>0</v>
      </c>
      <c r="CX71" s="1">
        <f t="shared" si="30"/>
        <v>0</v>
      </c>
      <c r="CY71" s="1">
        <f t="shared" si="30"/>
        <v>0</v>
      </c>
      <c r="CZ71" s="1">
        <f t="shared" si="30"/>
        <v>0</v>
      </c>
      <c r="DA71" s="1">
        <f t="shared" si="30"/>
        <v>0</v>
      </c>
      <c r="DB71" s="1">
        <f t="shared" si="30"/>
        <v>0</v>
      </c>
      <c r="DC71" s="1">
        <f t="shared" si="30"/>
        <v>0</v>
      </c>
      <c r="DD71" s="1">
        <f t="shared" si="30"/>
        <v>0</v>
      </c>
      <c r="DE71" s="1">
        <f t="shared" si="30"/>
        <v>0</v>
      </c>
      <c r="DF71" s="1">
        <f t="shared" si="30"/>
        <v>0</v>
      </c>
      <c r="DG71" s="1">
        <f t="shared" si="30"/>
        <v>0</v>
      </c>
      <c r="DH71" s="1">
        <f t="shared" si="30"/>
        <v>0</v>
      </c>
      <c r="DI71" s="1">
        <f t="shared" si="30"/>
        <v>0</v>
      </c>
      <c r="DJ71" s="1">
        <f t="shared" si="30"/>
        <v>0</v>
      </c>
      <c r="DK71" s="1">
        <f t="shared" si="30"/>
        <v>0</v>
      </c>
      <c r="DL71" s="1">
        <f t="shared" si="30"/>
        <v>0</v>
      </c>
      <c r="DM71" s="1">
        <f t="shared" si="30"/>
        <v>0</v>
      </c>
      <c r="DN71" s="1">
        <f t="shared" si="30"/>
        <v>0</v>
      </c>
      <c r="DO71" s="1">
        <f t="shared" si="30"/>
        <v>0</v>
      </c>
      <c r="DP71" s="1">
        <f t="shared" si="30"/>
        <v>0</v>
      </c>
      <c r="DQ71" s="1">
        <f t="shared" si="30"/>
        <v>0</v>
      </c>
      <c r="DR71" s="1">
        <f t="shared" si="30"/>
        <v>0</v>
      </c>
      <c r="DS71" s="1">
        <f t="shared" si="30"/>
        <v>0</v>
      </c>
      <c r="DT71" s="1">
        <f t="shared" si="30"/>
        <v>0</v>
      </c>
      <c r="DU71" s="1">
        <f t="shared" si="30"/>
        <v>0</v>
      </c>
      <c r="DV71" s="1">
        <f t="shared" si="30"/>
        <v>0</v>
      </c>
      <c r="DW71" s="1">
        <f t="shared" si="30"/>
        <v>0</v>
      </c>
      <c r="DX71" s="1">
        <f t="shared" si="30"/>
        <v>0</v>
      </c>
      <c r="DY71" s="1">
        <f t="shared" si="30"/>
        <v>0</v>
      </c>
      <c r="DZ71" s="1">
        <f t="shared" si="30"/>
        <v>0</v>
      </c>
      <c r="EA71" s="1">
        <f t="shared" si="30"/>
        <v>0</v>
      </c>
      <c r="EB71" s="1">
        <f t="shared" si="30"/>
        <v>0</v>
      </c>
      <c r="EC71" s="1">
        <f t="shared" si="30"/>
        <v>0</v>
      </c>
      <c r="ED71" s="1">
        <f t="shared" si="30"/>
        <v>0</v>
      </c>
      <c r="EE71" s="1">
        <f t="shared" si="30"/>
        <v>0</v>
      </c>
      <c r="EF71" s="1">
        <f t="shared" si="30"/>
        <v>0</v>
      </c>
      <c r="EG71" s="1">
        <f t="shared" si="30"/>
        <v>0</v>
      </c>
      <c r="EH71" s="1">
        <f t="shared" si="30"/>
        <v>0</v>
      </c>
      <c r="EI71" s="1">
        <f t="shared" si="30"/>
        <v>0</v>
      </c>
      <c r="EJ71" s="1">
        <f t="shared" si="30"/>
        <v>0</v>
      </c>
      <c r="EK71" s="1">
        <f t="shared" si="30"/>
        <v>0</v>
      </c>
      <c r="EL71" s="1">
        <f t="shared" si="30"/>
        <v>0</v>
      </c>
      <c r="EM71" s="1">
        <f t="shared" si="30"/>
        <v>0</v>
      </c>
      <c r="EN71" s="1">
        <f t="shared" si="30"/>
        <v>0</v>
      </c>
      <c r="EO71" s="1">
        <f t="shared" si="30"/>
        <v>0</v>
      </c>
      <c r="EP71" s="1">
        <f t="shared" si="30"/>
        <v>0</v>
      </c>
      <c r="EQ71" s="1">
        <f t="shared" si="30"/>
        <v>0</v>
      </c>
    </row>
    <row r="72" spans="1:147" x14ac:dyDescent="0.25">
      <c r="A72" s="1" t="s">
        <v>173</v>
      </c>
      <c r="B72" s="1">
        <f>IF(B24&gt;19,IF(B10&gt;23.11666667,IF(B15&gt;20,IF(B20&gt;2,74,100),IF(B22&gt;4,IF(B16&gt;4,IF(B15&gt;5,IF(B15&gt;10,IF(B11&gt;15,38.5,35.333333),44.333333),85),IF(B16&gt;2,77.5,86.5)),IF(B22&gt;3,IF(B11&gt;20,66.333333,IF(B15&gt;4.375,100,92.6)),IF(B15&gt;10,78,49)))),IF(B16&gt;0,IF(B24&gt;40,18,IF(B23&gt;10,IF(B15&gt;6,35.8,38.5),IF(B10&gt;10,IF(B18&gt;1,IF(B15&gt;2.083333333,IF(B21&gt;3,IF(B12&gt;8,IF(B11&gt;5,IF(B15&gt;5,59.5,55),42),23.333333),IF(B16&gt;2,IF(B11&gt;6,IF(B15&gt;5,62,59),67.454545),49)),70.555556),73.375),IF(B11&gt;5,IF(B12&gt;7,24.5,23),IF(B15&gt;0,63,49))))),IF(B15&gt;0.1,23.333333,15.5))),IF(B20&gt;3,IF(B15&gt;1.666666667,IF(B12&gt;3.125,54,IF(B15&gt;2.291666667,66.5,61.333333)),IF(B18&gt;0.2,58.4,IF(B15&gt;1.458333333,37.6,45.142857))),IF(B10&gt;8,IF(B22&gt;1,IF(B18&gt;5,64.666667,IF(B11&gt;7,50.666667,IF(B20&gt;0,IF(B15&gt;1,IF(B16&gt;3,IF(B15&gt;2,47,69.25),IF(B25&gt;2,IF(B15&gt;3,33,29.5),IF(B15&gt;3,14,22))),IF(B16&gt;10,28,IF(B24&gt;5,23.333333,IF(B11&gt;1,IF(B15&gt;0,10.5,IF(B11&gt;5,14,12.5)),18.666667)))),IF(B12&gt;6,IF(B15&gt;0,3.666667,9.285714),IF(B21&gt;3,IF(B15&gt;2,25.166667,19.727273),IF(B15&gt;4,14,16)))))),IF(B15&gt;1,IF(B11&gt;2,96,78.333333),28)),IF(B11&gt;0,IF(B15&gt;2,IF(B20&gt;0,21.25,IF(B15&gt;3,IF(B15&gt;4,22.714286,22.75),23.857143)),IF(B22&gt;4,IF(B16&gt;0,9.75,14),IF(B23&gt;1,IF(B12&gt;3,IF(B11&gt;4,16,17.5),IF(B15&gt;1,12.166667,IF(B18&gt;1,14,16))),17))),0))))</f>
        <v>0</v>
      </c>
      <c r="C72" s="1">
        <f t="shared" ref="C72:AC72" si="31">IF(C24&gt;19,IF(C10&gt;23.11666667,IF(C15&gt;20,IF(C20&gt;2,74,100),IF(C22&gt;4,IF(C16&gt;4,IF(C15&gt;5,IF(C15&gt;10,IF(C11&gt;15,38.5,35.333333),44.333333),85),IF(C16&gt;2,77.5,86.5)),IF(C22&gt;3,IF(C11&gt;20,66.333333,IF(C15&gt;4.375,100,92.6)),IF(C15&gt;10,78,49)))),IF(C16&gt;0,IF(C24&gt;40,18,IF(C23&gt;10,IF(C15&gt;6,35.8,38.5),IF(C10&gt;10,IF(C18&gt;1,IF(C15&gt;2.083333333,IF(C21&gt;3,IF(C12&gt;8,IF(C11&gt;5,IF(C15&gt;5,59.5,55),42),23.333333),IF(C16&gt;2,IF(C11&gt;6,IF(C15&gt;5,62,59),67.454545),49)),70.555556),73.375),IF(C11&gt;5,IF(C12&gt;7,24.5,23),IF(C15&gt;0,63,49))))),IF(C15&gt;0.1,23.333333,15.5))),IF(C20&gt;3,IF(C15&gt;1.666666667,IF(C12&gt;3.125,54,IF(C15&gt;2.291666667,66.5,61.333333)),IF(C18&gt;0.2,58.4,IF(C15&gt;1.458333333,37.6,45.142857))),IF(C10&gt;8,IF(C22&gt;1,IF(C18&gt;5,64.666667,IF(C11&gt;7,50.666667,IF(C20&gt;0,IF(C15&gt;1,IF(C16&gt;3,IF(C15&gt;2,47,69.25),IF(C25&gt;2,IF(C15&gt;3,33,29.5),IF(C15&gt;3,14,22))),IF(C16&gt;10,28,IF(C24&gt;5,23.333333,IF(C11&gt;1,IF(C15&gt;0,10.5,IF(C11&gt;5,14,12.5)),18.666667)))),IF(C12&gt;6,IF(C15&gt;0,3.666667,9.285714),IF(C21&gt;3,IF(C15&gt;2,25.166667,19.727273),IF(C15&gt;4,14,16)))))),IF(C15&gt;1,IF(C11&gt;2,96,78.333333),28)),IF(C11&gt;0,IF(C15&gt;2,IF(C20&gt;0,21.25,IF(C15&gt;3,IF(C15&gt;4,22.714286,22.75),23.857143)),IF(C22&gt;4,IF(C16&gt;0,9.75,14),IF(C23&gt;1,IF(C12&gt;3,IF(C11&gt;4,16,17.5),IF(C15&gt;1,12.166667,IF(C18&gt;1,14,16))),17))),0))))</f>
        <v>0</v>
      </c>
      <c r="D72" s="1">
        <f t="shared" si="31"/>
        <v>0</v>
      </c>
      <c r="E72" s="1">
        <f t="shared" si="31"/>
        <v>0</v>
      </c>
      <c r="F72" s="1">
        <f t="shared" si="31"/>
        <v>0</v>
      </c>
      <c r="G72" s="1">
        <f t="shared" si="31"/>
        <v>0</v>
      </c>
      <c r="H72" s="1">
        <f t="shared" si="31"/>
        <v>0</v>
      </c>
      <c r="I72" s="1">
        <f t="shared" si="31"/>
        <v>0</v>
      </c>
      <c r="J72" s="1">
        <f t="shared" si="31"/>
        <v>0</v>
      </c>
      <c r="K72" s="1">
        <f t="shared" si="31"/>
        <v>0</v>
      </c>
      <c r="L72" s="1">
        <f t="shared" si="31"/>
        <v>0</v>
      </c>
      <c r="M72" s="1">
        <f t="shared" si="31"/>
        <v>0</v>
      </c>
      <c r="N72" s="1">
        <f t="shared" si="31"/>
        <v>0</v>
      </c>
      <c r="O72" s="1">
        <f t="shared" si="31"/>
        <v>0</v>
      </c>
      <c r="P72" s="1">
        <f t="shared" si="31"/>
        <v>0</v>
      </c>
      <c r="Q72" s="1">
        <f t="shared" si="31"/>
        <v>0</v>
      </c>
      <c r="R72" s="1">
        <f t="shared" si="31"/>
        <v>0</v>
      </c>
      <c r="S72" s="1">
        <f t="shared" si="31"/>
        <v>0</v>
      </c>
      <c r="T72" s="1">
        <f t="shared" si="31"/>
        <v>0</v>
      </c>
      <c r="U72" s="1">
        <f t="shared" si="31"/>
        <v>0</v>
      </c>
      <c r="V72" s="1">
        <f t="shared" si="31"/>
        <v>0</v>
      </c>
      <c r="W72" s="1">
        <f t="shared" si="31"/>
        <v>0</v>
      </c>
      <c r="X72" s="1">
        <f t="shared" si="31"/>
        <v>0</v>
      </c>
      <c r="Y72" s="1">
        <f t="shared" si="31"/>
        <v>0</v>
      </c>
      <c r="Z72" s="1">
        <f t="shared" si="31"/>
        <v>0</v>
      </c>
      <c r="AA72" s="1">
        <f t="shared" si="31"/>
        <v>0</v>
      </c>
      <c r="AB72" s="1">
        <f t="shared" si="31"/>
        <v>0</v>
      </c>
      <c r="AC72" s="1">
        <f t="shared" si="31"/>
        <v>0</v>
      </c>
      <c r="AD72" s="1">
        <f t="shared" ref="AD72:CO72" si="32">IF(AD24&gt;19,IF(AD10&gt;23.11666667,IF(AD15&gt;20,IF(AD20&gt;2,74,100),IF(AD22&gt;4,IF(AD16&gt;4,IF(AD15&gt;5,IF(AD15&gt;10,IF(AD11&gt;15,38.5,35.333333),44.333333),85),IF(AD16&gt;2,77.5,86.5)),IF(AD22&gt;3,IF(AD11&gt;20,66.333333,IF(AD15&gt;4.375,100,92.6)),IF(AD15&gt;10,78,49)))),IF(AD16&gt;0,IF(AD24&gt;40,18,IF(AD23&gt;10,IF(AD15&gt;6,35.8,38.5),IF(AD10&gt;10,IF(AD18&gt;1,IF(AD15&gt;2.083333333,IF(AD21&gt;3,IF(AD12&gt;8,IF(AD11&gt;5,IF(AD15&gt;5,59.5,55),42),23.333333),IF(AD16&gt;2,IF(AD11&gt;6,IF(AD15&gt;5,62,59),67.454545),49)),70.555556),73.375),IF(AD11&gt;5,IF(AD12&gt;7,24.5,23),IF(AD15&gt;0,63,49))))),IF(AD15&gt;0.1,23.333333,15.5))),IF(AD20&gt;3,IF(AD15&gt;1.666666667,IF(AD12&gt;3.125,54,IF(AD15&gt;2.291666667,66.5,61.333333)),IF(AD18&gt;0.2,58.4,IF(AD15&gt;1.458333333,37.6,45.142857))),IF(AD10&gt;8,IF(AD22&gt;1,IF(AD18&gt;5,64.666667,IF(AD11&gt;7,50.666667,IF(AD20&gt;0,IF(AD15&gt;1,IF(AD16&gt;3,IF(AD15&gt;2,47,69.25),IF(AD25&gt;2,IF(AD15&gt;3,33,29.5),IF(AD15&gt;3,14,22))),IF(AD16&gt;10,28,IF(AD24&gt;5,23.333333,IF(AD11&gt;1,IF(AD15&gt;0,10.5,IF(AD11&gt;5,14,12.5)),18.666667)))),IF(AD12&gt;6,IF(AD15&gt;0,3.666667,9.285714),IF(AD21&gt;3,IF(AD15&gt;2,25.166667,19.727273),IF(AD15&gt;4,14,16)))))),IF(AD15&gt;1,IF(AD11&gt;2,96,78.333333),28)),IF(AD11&gt;0,IF(AD15&gt;2,IF(AD20&gt;0,21.25,IF(AD15&gt;3,IF(AD15&gt;4,22.714286,22.75),23.857143)),IF(AD22&gt;4,IF(AD16&gt;0,9.75,14),IF(AD23&gt;1,IF(AD12&gt;3,IF(AD11&gt;4,16,17.5),IF(AD15&gt;1,12.166667,IF(AD18&gt;1,14,16))),17))),0))))</f>
        <v>0</v>
      </c>
      <c r="AE72" s="1">
        <f t="shared" si="32"/>
        <v>0</v>
      </c>
      <c r="AF72" s="1">
        <f t="shared" si="32"/>
        <v>0</v>
      </c>
      <c r="AG72" s="1">
        <f t="shared" si="32"/>
        <v>0</v>
      </c>
      <c r="AH72" s="1">
        <f t="shared" si="32"/>
        <v>0</v>
      </c>
      <c r="AI72" s="1">
        <f t="shared" si="32"/>
        <v>0</v>
      </c>
      <c r="AJ72" s="1">
        <f t="shared" si="32"/>
        <v>0</v>
      </c>
      <c r="AK72" s="1">
        <f t="shared" si="32"/>
        <v>0</v>
      </c>
      <c r="AL72" s="1">
        <f t="shared" si="32"/>
        <v>0</v>
      </c>
      <c r="AM72" s="1">
        <f t="shared" si="32"/>
        <v>0</v>
      </c>
      <c r="AN72" s="1">
        <f t="shared" si="32"/>
        <v>0</v>
      </c>
      <c r="AO72" s="1">
        <f t="shared" si="32"/>
        <v>0</v>
      </c>
      <c r="AP72" s="1">
        <f t="shared" si="32"/>
        <v>0</v>
      </c>
      <c r="AQ72" s="1">
        <f t="shared" si="32"/>
        <v>0</v>
      </c>
      <c r="AR72" s="1">
        <f t="shared" si="32"/>
        <v>0</v>
      </c>
      <c r="AS72" s="1">
        <f t="shared" si="32"/>
        <v>0</v>
      </c>
      <c r="AT72" s="1">
        <f t="shared" si="32"/>
        <v>0</v>
      </c>
      <c r="AU72" s="1">
        <f t="shared" si="32"/>
        <v>0</v>
      </c>
      <c r="AV72" s="1">
        <f t="shared" si="32"/>
        <v>0</v>
      </c>
      <c r="AW72" s="1">
        <f t="shared" si="32"/>
        <v>0</v>
      </c>
      <c r="AX72" s="1">
        <f t="shared" si="32"/>
        <v>0</v>
      </c>
      <c r="AY72" s="1">
        <f t="shared" si="32"/>
        <v>0</v>
      </c>
      <c r="AZ72" s="1">
        <f t="shared" si="32"/>
        <v>0</v>
      </c>
      <c r="BA72" s="1">
        <f t="shared" si="32"/>
        <v>0</v>
      </c>
      <c r="BB72" s="1">
        <f t="shared" si="32"/>
        <v>0</v>
      </c>
      <c r="BC72" s="1">
        <f t="shared" si="32"/>
        <v>0</v>
      </c>
      <c r="BD72" s="1">
        <f t="shared" si="32"/>
        <v>0</v>
      </c>
      <c r="BE72" s="1">
        <f t="shared" si="32"/>
        <v>0</v>
      </c>
      <c r="BF72" s="1">
        <f t="shared" si="32"/>
        <v>0</v>
      </c>
      <c r="BG72" s="1">
        <f t="shared" si="32"/>
        <v>0</v>
      </c>
      <c r="BH72" s="1">
        <f t="shared" si="32"/>
        <v>0</v>
      </c>
      <c r="BI72" s="1">
        <f t="shared" si="32"/>
        <v>0</v>
      </c>
      <c r="BJ72" s="1">
        <f t="shared" si="32"/>
        <v>0</v>
      </c>
      <c r="BK72" s="1">
        <f t="shared" si="32"/>
        <v>0</v>
      </c>
      <c r="BL72" s="1">
        <f t="shared" si="32"/>
        <v>0</v>
      </c>
      <c r="BM72" s="1">
        <f t="shared" si="32"/>
        <v>0</v>
      </c>
      <c r="BN72" s="1">
        <f t="shared" si="32"/>
        <v>0</v>
      </c>
      <c r="BO72" s="1">
        <f t="shared" si="32"/>
        <v>0</v>
      </c>
      <c r="BP72" s="1">
        <f t="shared" si="32"/>
        <v>0</v>
      </c>
      <c r="BQ72" s="1">
        <f t="shared" si="32"/>
        <v>0</v>
      </c>
      <c r="BR72" s="1">
        <f t="shared" si="32"/>
        <v>0</v>
      </c>
      <c r="BS72" s="1">
        <f t="shared" si="32"/>
        <v>0</v>
      </c>
      <c r="BT72" s="1">
        <f t="shared" si="32"/>
        <v>0</v>
      </c>
      <c r="BU72" s="1">
        <f t="shared" si="32"/>
        <v>0</v>
      </c>
      <c r="BV72" s="1">
        <f t="shared" si="32"/>
        <v>0</v>
      </c>
      <c r="BW72" s="1">
        <f t="shared" si="32"/>
        <v>0</v>
      </c>
      <c r="BX72" s="1">
        <f t="shared" si="32"/>
        <v>0</v>
      </c>
      <c r="BY72" s="1">
        <f t="shared" si="32"/>
        <v>0</v>
      </c>
      <c r="BZ72" s="1">
        <f t="shared" si="32"/>
        <v>0</v>
      </c>
      <c r="CA72" s="1">
        <f t="shared" si="32"/>
        <v>0</v>
      </c>
      <c r="CB72" s="1">
        <f t="shared" si="32"/>
        <v>0</v>
      </c>
      <c r="CC72" s="1">
        <f t="shared" si="32"/>
        <v>0</v>
      </c>
      <c r="CD72" s="1">
        <f t="shared" si="32"/>
        <v>0</v>
      </c>
      <c r="CE72" s="1">
        <f t="shared" si="32"/>
        <v>0</v>
      </c>
      <c r="CF72" s="1">
        <f t="shared" si="32"/>
        <v>0</v>
      </c>
      <c r="CG72" s="1">
        <f t="shared" si="32"/>
        <v>0</v>
      </c>
      <c r="CH72" s="1">
        <f t="shared" si="32"/>
        <v>0</v>
      </c>
      <c r="CI72" s="1">
        <f t="shared" si="32"/>
        <v>0</v>
      </c>
      <c r="CJ72" s="1">
        <f t="shared" si="32"/>
        <v>0</v>
      </c>
      <c r="CK72" s="1">
        <f t="shared" si="32"/>
        <v>0</v>
      </c>
      <c r="CL72" s="1">
        <f t="shared" si="32"/>
        <v>0</v>
      </c>
      <c r="CM72" s="1">
        <f t="shared" si="32"/>
        <v>0</v>
      </c>
      <c r="CN72" s="1">
        <f t="shared" si="32"/>
        <v>0</v>
      </c>
      <c r="CO72" s="1">
        <f t="shared" si="32"/>
        <v>0</v>
      </c>
      <c r="CP72" s="1">
        <f t="shared" ref="CP72:EQ72" si="33">IF(CP24&gt;19,IF(CP10&gt;23.11666667,IF(CP15&gt;20,IF(CP20&gt;2,74,100),IF(CP22&gt;4,IF(CP16&gt;4,IF(CP15&gt;5,IF(CP15&gt;10,IF(CP11&gt;15,38.5,35.333333),44.333333),85),IF(CP16&gt;2,77.5,86.5)),IF(CP22&gt;3,IF(CP11&gt;20,66.333333,IF(CP15&gt;4.375,100,92.6)),IF(CP15&gt;10,78,49)))),IF(CP16&gt;0,IF(CP24&gt;40,18,IF(CP23&gt;10,IF(CP15&gt;6,35.8,38.5),IF(CP10&gt;10,IF(CP18&gt;1,IF(CP15&gt;2.083333333,IF(CP21&gt;3,IF(CP12&gt;8,IF(CP11&gt;5,IF(CP15&gt;5,59.5,55),42),23.333333),IF(CP16&gt;2,IF(CP11&gt;6,IF(CP15&gt;5,62,59),67.454545),49)),70.555556),73.375),IF(CP11&gt;5,IF(CP12&gt;7,24.5,23),IF(CP15&gt;0,63,49))))),IF(CP15&gt;0.1,23.333333,15.5))),IF(CP20&gt;3,IF(CP15&gt;1.666666667,IF(CP12&gt;3.125,54,IF(CP15&gt;2.291666667,66.5,61.333333)),IF(CP18&gt;0.2,58.4,IF(CP15&gt;1.458333333,37.6,45.142857))),IF(CP10&gt;8,IF(CP22&gt;1,IF(CP18&gt;5,64.666667,IF(CP11&gt;7,50.666667,IF(CP20&gt;0,IF(CP15&gt;1,IF(CP16&gt;3,IF(CP15&gt;2,47,69.25),IF(CP25&gt;2,IF(CP15&gt;3,33,29.5),IF(CP15&gt;3,14,22))),IF(CP16&gt;10,28,IF(CP24&gt;5,23.333333,IF(CP11&gt;1,IF(CP15&gt;0,10.5,IF(CP11&gt;5,14,12.5)),18.666667)))),IF(CP12&gt;6,IF(CP15&gt;0,3.666667,9.285714),IF(CP21&gt;3,IF(CP15&gt;2,25.166667,19.727273),IF(CP15&gt;4,14,16)))))),IF(CP15&gt;1,IF(CP11&gt;2,96,78.333333),28)),IF(CP11&gt;0,IF(CP15&gt;2,IF(CP20&gt;0,21.25,IF(CP15&gt;3,IF(CP15&gt;4,22.714286,22.75),23.857143)),IF(CP22&gt;4,IF(CP16&gt;0,9.75,14),IF(CP23&gt;1,IF(CP12&gt;3,IF(CP11&gt;4,16,17.5),IF(CP15&gt;1,12.166667,IF(CP18&gt;1,14,16))),17))),0))))</f>
        <v>0</v>
      </c>
      <c r="CQ72" s="1">
        <f t="shared" si="33"/>
        <v>0</v>
      </c>
      <c r="CR72" s="1">
        <f t="shared" si="33"/>
        <v>0</v>
      </c>
      <c r="CS72" s="1">
        <f t="shared" si="33"/>
        <v>0</v>
      </c>
      <c r="CT72" s="1">
        <f t="shared" si="33"/>
        <v>0</v>
      </c>
      <c r="CU72" s="1">
        <f t="shared" si="33"/>
        <v>0</v>
      </c>
      <c r="CV72" s="1">
        <f t="shared" si="33"/>
        <v>0</v>
      </c>
      <c r="CW72" s="1">
        <f t="shared" si="33"/>
        <v>0</v>
      </c>
      <c r="CX72" s="1">
        <f t="shared" si="33"/>
        <v>0</v>
      </c>
      <c r="CY72" s="1">
        <f t="shared" si="33"/>
        <v>0</v>
      </c>
      <c r="CZ72" s="1">
        <f t="shared" si="33"/>
        <v>0</v>
      </c>
      <c r="DA72" s="1">
        <f t="shared" si="33"/>
        <v>0</v>
      </c>
      <c r="DB72" s="1">
        <f t="shared" si="33"/>
        <v>0</v>
      </c>
      <c r="DC72" s="1">
        <f t="shared" si="33"/>
        <v>0</v>
      </c>
      <c r="DD72" s="1">
        <f t="shared" si="33"/>
        <v>0</v>
      </c>
      <c r="DE72" s="1">
        <f t="shared" si="33"/>
        <v>0</v>
      </c>
      <c r="DF72" s="1">
        <f t="shared" si="33"/>
        <v>0</v>
      </c>
      <c r="DG72" s="1">
        <f t="shared" si="33"/>
        <v>0</v>
      </c>
      <c r="DH72" s="1">
        <f t="shared" si="33"/>
        <v>0</v>
      </c>
      <c r="DI72" s="1">
        <f t="shared" si="33"/>
        <v>0</v>
      </c>
      <c r="DJ72" s="1">
        <f t="shared" si="33"/>
        <v>0</v>
      </c>
      <c r="DK72" s="1">
        <f t="shared" si="33"/>
        <v>0</v>
      </c>
      <c r="DL72" s="1">
        <f t="shared" si="33"/>
        <v>0</v>
      </c>
      <c r="DM72" s="1">
        <f t="shared" si="33"/>
        <v>0</v>
      </c>
      <c r="DN72" s="1">
        <f t="shared" si="33"/>
        <v>0</v>
      </c>
      <c r="DO72" s="1">
        <f t="shared" si="33"/>
        <v>0</v>
      </c>
      <c r="DP72" s="1">
        <f t="shared" si="33"/>
        <v>0</v>
      </c>
      <c r="DQ72" s="1">
        <f t="shared" si="33"/>
        <v>0</v>
      </c>
      <c r="DR72" s="1">
        <f t="shared" si="33"/>
        <v>0</v>
      </c>
      <c r="DS72" s="1">
        <f t="shared" si="33"/>
        <v>0</v>
      </c>
      <c r="DT72" s="1">
        <f t="shared" si="33"/>
        <v>0</v>
      </c>
      <c r="DU72" s="1">
        <f t="shared" si="33"/>
        <v>0</v>
      </c>
      <c r="DV72" s="1">
        <f t="shared" si="33"/>
        <v>0</v>
      </c>
      <c r="DW72" s="1">
        <f t="shared" si="33"/>
        <v>0</v>
      </c>
      <c r="DX72" s="1">
        <f t="shared" si="33"/>
        <v>0</v>
      </c>
      <c r="DY72" s="1">
        <f t="shared" si="33"/>
        <v>0</v>
      </c>
      <c r="DZ72" s="1">
        <f t="shared" si="33"/>
        <v>0</v>
      </c>
      <c r="EA72" s="1">
        <f t="shared" si="33"/>
        <v>0</v>
      </c>
      <c r="EB72" s="1">
        <f t="shared" si="33"/>
        <v>0</v>
      </c>
      <c r="EC72" s="1">
        <f t="shared" si="33"/>
        <v>0</v>
      </c>
      <c r="ED72" s="1">
        <f t="shared" si="33"/>
        <v>0</v>
      </c>
      <c r="EE72" s="1">
        <f t="shared" si="33"/>
        <v>0</v>
      </c>
      <c r="EF72" s="1">
        <f t="shared" si="33"/>
        <v>0</v>
      </c>
      <c r="EG72" s="1">
        <f t="shared" si="33"/>
        <v>0</v>
      </c>
      <c r="EH72" s="1">
        <f t="shared" si="33"/>
        <v>0</v>
      </c>
      <c r="EI72" s="1">
        <f t="shared" si="33"/>
        <v>0</v>
      </c>
      <c r="EJ72" s="1">
        <f t="shared" si="33"/>
        <v>0</v>
      </c>
      <c r="EK72" s="1">
        <f t="shared" si="33"/>
        <v>0</v>
      </c>
      <c r="EL72" s="1">
        <f t="shared" si="33"/>
        <v>0</v>
      </c>
      <c r="EM72" s="1">
        <f t="shared" si="33"/>
        <v>0</v>
      </c>
      <c r="EN72" s="1">
        <f t="shared" si="33"/>
        <v>0</v>
      </c>
      <c r="EO72" s="1">
        <f t="shared" si="33"/>
        <v>0</v>
      </c>
      <c r="EP72" s="1">
        <f t="shared" si="33"/>
        <v>0</v>
      </c>
      <c r="EQ72" s="1">
        <f t="shared" si="33"/>
        <v>0</v>
      </c>
    </row>
    <row r="73" spans="1:147" x14ac:dyDescent="0.25">
      <c r="A73" s="1" t="s">
        <v>174</v>
      </c>
      <c r="B73" s="1">
        <f>IF(B24&gt;15,IF(B10&gt;23.11666667,IF(B22&gt;4,IF(B22&gt;8,IF(B15&gt;15,90,97.75),IF(B20&gt;0,IF(B21&gt;3,IF(B18&gt;5,IF(B11&gt;15,64.4,67.25),IF(B15&gt;5,71,70.666667)),49),IF(B15&gt;5,45.5,39.666667))),IF(B11&gt;20,IF(B23&gt;6,89.4,IF(B15&gt;15,100,99.4)),IF(B16&gt;8,70.5,IF(B15&gt;10,IF(B11&gt;15,83,84.692308),93)))),IF(B20&gt;0,IF(B15&gt;4,IF(B24&gt;20,IF(B11&gt;7,IF(B15&gt;5,82.6,78.777778),71.428571),IF(B16&gt;3,IF(B12&gt;8,70,69.5),IF(B15&gt;5,45.5,56.5))),IF(B21&gt;3,IF(B15&gt;2.083333333,35,IF(B15&gt;1.666666667,61,71.6)),IF(B15&gt;0,IF(B15&gt;0.1,31.25,25),14))),IF(B18&gt;1,IF(B11&gt;7,IF(B15&gt;6,28,7.5),IF(B12&gt;7,31.142857,28)),IF(B15&gt;8,51.222222,55.625)))),IF(B20&gt;3.333333333,IF(B15&gt;0,IF(B24&gt;6,IF(B22&gt;4,43,IF(B15&gt;1.458333333,IF(B15&gt;2.291666667,47.285714,48.2),45.8)),65.857143),100),IF(B12&gt;3,IF(B22&gt;1,IF(B20&gt;2,IF(B15&gt;1,67.5,23),IF(B25&gt;0,IF(B12&gt;8,35,IF(B23&gt;8,10.5,IF(B11&gt;4,IF(B16&gt;2,29.333333,19.833333),IF(B15&gt;2,15,19)))),IF(B20&gt;0,IF(B15&gt;4,50.5,51),IF(B16&gt;2,16.428571,IF(B12&gt;15,35,IF(B15&gt;2,32.666667,31.5)))))),IF(B23&gt;3,IF(B15&gt;1,54,78.666667),IF(B21&gt;2,IF(B15&gt;4,35.666667,IF(B15&gt;2,49,42)),IF(B11&gt;2,25.75,28)))),IF(B15&gt;2,31.25,IF(B15&gt;0,IF(B16&gt;2,32.666667,IF(B22&gt;4,IF(B16&gt;0,22.75,16.8),IF(B22&gt;1,IF(B18&gt;1,IF(B15&gt;1,13.416667,13.5),IF(B15&gt;1,IF(B15&gt;1.458333333,11.666667,10),7)),3.333333))),IF(B16&gt;10,11,IF(B21&gt;1,0,IF(B12&gt;0,7.5,0))))))))</f>
        <v>0</v>
      </c>
      <c r="C73" s="1">
        <f t="shared" ref="C73:AC73" si="34">IF(C24&gt;15,IF(C10&gt;23.11666667,IF(C22&gt;4,IF(C22&gt;8,IF(C15&gt;15,90,97.75),IF(C20&gt;0,IF(C21&gt;3,IF(C18&gt;5,IF(C11&gt;15,64.4,67.25),IF(C15&gt;5,71,70.666667)),49),IF(C15&gt;5,45.5,39.666667))),IF(C11&gt;20,IF(C23&gt;6,89.4,IF(C15&gt;15,100,99.4)),IF(C16&gt;8,70.5,IF(C15&gt;10,IF(C11&gt;15,83,84.692308),93)))),IF(C20&gt;0,IF(C15&gt;4,IF(C24&gt;20,IF(C11&gt;7,IF(C15&gt;5,82.6,78.777778),71.428571),IF(C16&gt;3,IF(C12&gt;8,70,69.5),IF(C15&gt;5,45.5,56.5))),IF(C21&gt;3,IF(C15&gt;2.083333333,35,IF(C15&gt;1.666666667,61,71.6)),IF(C15&gt;0,IF(C15&gt;0.1,31.25,25),14))),IF(C18&gt;1,IF(C11&gt;7,IF(C15&gt;6,28,7.5),IF(C12&gt;7,31.142857,28)),IF(C15&gt;8,51.222222,55.625)))),IF(C20&gt;3.333333333,IF(C15&gt;0,IF(C24&gt;6,IF(C22&gt;4,43,IF(C15&gt;1.458333333,IF(C15&gt;2.291666667,47.285714,48.2),45.8)),65.857143),100),IF(C12&gt;3,IF(C22&gt;1,IF(C20&gt;2,IF(C15&gt;1,67.5,23),IF(C25&gt;0,IF(C12&gt;8,35,IF(C23&gt;8,10.5,IF(C11&gt;4,IF(C16&gt;2,29.333333,19.833333),IF(C15&gt;2,15,19)))),IF(C20&gt;0,IF(C15&gt;4,50.5,51),IF(C16&gt;2,16.428571,IF(C12&gt;15,35,IF(C15&gt;2,32.666667,31.5)))))),IF(C23&gt;3,IF(C15&gt;1,54,78.666667),IF(C21&gt;2,IF(C15&gt;4,35.666667,IF(C15&gt;2,49,42)),IF(C11&gt;2,25.75,28)))),IF(C15&gt;2,31.25,IF(C15&gt;0,IF(C16&gt;2,32.666667,IF(C22&gt;4,IF(C16&gt;0,22.75,16.8),IF(C22&gt;1,IF(C18&gt;1,IF(C15&gt;1,13.416667,13.5),IF(C15&gt;1,IF(C15&gt;1.458333333,11.666667,10),7)),3.333333))),IF(C16&gt;10,11,IF(C21&gt;1,0,IF(C12&gt;0,7.5,0))))))))</f>
        <v>0</v>
      </c>
      <c r="D73" s="1">
        <f t="shared" si="34"/>
        <v>0</v>
      </c>
      <c r="E73" s="1">
        <f t="shared" si="34"/>
        <v>0</v>
      </c>
      <c r="F73" s="1">
        <f t="shared" si="34"/>
        <v>0</v>
      </c>
      <c r="G73" s="1">
        <f t="shared" si="34"/>
        <v>0</v>
      </c>
      <c r="H73" s="1">
        <f t="shared" si="34"/>
        <v>0</v>
      </c>
      <c r="I73" s="1">
        <f t="shared" si="34"/>
        <v>0</v>
      </c>
      <c r="J73" s="1">
        <f t="shared" si="34"/>
        <v>0</v>
      </c>
      <c r="K73" s="1">
        <f t="shared" si="34"/>
        <v>0</v>
      </c>
      <c r="L73" s="1">
        <f t="shared" si="34"/>
        <v>0</v>
      </c>
      <c r="M73" s="1">
        <f t="shared" si="34"/>
        <v>0</v>
      </c>
      <c r="N73" s="1">
        <f t="shared" si="34"/>
        <v>0</v>
      </c>
      <c r="O73" s="1">
        <f t="shared" si="34"/>
        <v>0</v>
      </c>
      <c r="P73" s="1">
        <f t="shared" si="34"/>
        <v>0</v>
      </c>
      <c r="Q73" s="1">
        <f t="shared" si="34"/>
        <v>0</v>
      </c>
      <c r="R73" s="1">
        <f t="shared" si="34"/>
        <v>0</v>
      </c>
      <c r="S73" s="1">
        <f t="shared" si="34"/>
        <v>0</v>
      </c>
      <c r="T73" s="1">
        <f t="shared" si="34"/>
        <v>0</v>
      </c>
      <c r="U73" s="1">
        <f t="shared" si="34"/>
        <v>0</v>
      </c>
      <c r="V73" s="1">
        <f t="shared" si="34"/>
        <v>0</v>
      </c>
      <c r="W73" s="1">
        <f t="shared" si="34"/>
        <v>0</v>
      </c>
      <c r="X73" s="1">
        <f t="shared" si="34"/>
        <v>0</v>
      </c>
      <c r="Y73" s="1">
        <f t="shared" si="34"/>
        <v>0</v>
      </c>
      <c r="Z73" s="1">
        <f t="shared" si="34"/>
        <v>0</v>
      </c>
      <c r="AA73" s="1">
        <f t="shared" si="34"/>
        <v>0</v>
      </c>
      <c r="AB73" s="1">
        <f t="shared" si="34"/>
        <v>0</v>
      </c>
      <c r="AC73" s="1">
        <f t="shared" si="34"/>
        <v>0</v>
      </c>
      <c r="AD73" s="1">
        <f t="shared" ref="AD73:CO73" si="35">IF(AD24&gt;15,IF(AD10&gt;23.11666667,IF(AD22&gt;4,IF(AD22&gt;8,IF(AD15&gt;15,90,97.75),IF(AD20&gt;0,IF(AD21&gt;3,IF(AD18&gt;5,IF(AD11&gt;15,64.4,67.25),IF(AD15&gt;5,71,70.666667)),49),IF(AD15&gt;5,45.5,39.666667))),IF(AD11&gt;20,IF(AD23&gt;6,89.4,IF(AD15&gt;15,100,99.4)),IF(AD16&gt;8,70.5,IF(AD15&gt;10,IF(AD11&gt;15,83,84.692308),93)))),IF(AD20&gt;0,IF(AD15&gt;4,IF(AD24&gt;20,IF(AD11&gt;7,IF(AD15&gt;5,82.6,78.777778),71.428571),IF(AD16&gt;3,IF(AD12&gt;8,70,69.5),IF(AD15&gt;5,45.5,56.5))),IF(AD21&gt;3,IF(AD15&gt;2.083333333,35,IF(AD15&gt;1.666666667,61,71.6)),IF(AD15&gt;0,IF(AD15&gt;0.1,31.25,25),14))),IF(AD18&gt;1,IF(AD11&gt;7,IF(AD15&gt;6,28,7.5),IF(AD12&gt;7,31.142857,28)),IF(AD15&gt;8,51.222222,55.625)))),IF(AD20&gt;3.333333333,IF(AD15&gt;0,IF(AD24&gt;6,IF(AD22&gt;4,43,IF(AD15&gt;1.458333333,IF(AD15&gt;2.291666667,47.285714,48.2),45.8)),65.857143),100),IF(AD12&gt;3,IF(AD22&gt;1,IF(AD20&gt;2,IF(AD15&gt;1,67.5,23),IF(AD25&gt;0,IF(AD12&gt;8,35,IF(AD23&gt;8,10.5,IF(AD11&gt;4,IF(AD16&gt;2,29.333333,19.833333),IF(AD15&gt;2,15,19)))),IF(AD20&gt;0,IF(AD15&gt;4,50.5,51),IF(AD16&gt;2,16.428571,IF(AD12&gt;15,35,IF(AD15&gt;2,32.666667,31.5)))))),IF(AD23&gt;3,IF(AD15&gt;1,54,78.666667),IF(AD21&gt;2,IF(AD15&gt;4,35.666667,IF(AD15&gt;2,49,42)),IF(AD11&gt;2,25.75,28)))),IF(AD15&gt;2,31.25,IF(AD15&gt;0,IF(AD16&gt;2,32.666667,IF(AD22&gt;4,IF(AD16&gt;0,22.75,16.8),IF(AD22&gt;1,IF(AD18&gt;1,IF(AD15&gt;1,13.416667,13.5),IF(AD15&gt;1,IF(AD15&gt;1.458333333,11.666667,10),7)),3.333333))),IF(AD16&gt;10,11,IF(AD21&gt;1,0,IF(AD12&gt;0,7.5,0))))))))</f>
        <v>0</v>
      </c>
      <c r="AE73" s="1">
        <f t="shared" si="35"/>
        <v>0</v>
      </c>
      <c r="AF73" s="1">
        <f t="shared" si="35"/>
        <v>0</v>
      </c>
      <c r="AG73" s="1">
        <f t="shared" si="35"/>
        <v>0</v>
      </c>
      <c r="AH73" s="1">
        <f t="shared" si="35"/>
        <v>0</v>
      </c>
      <c r="AI73" s="1">
        <f t="shared" si="35"/>
        <v>0</v>
      </c>
      <c r="AJ73" s="1">
        <f t="shared" si="35"/>
        <v>0</v>
      </c>
      <c r="AK73" s="1">
        <f t="shared" si="35"/>
        <v>0</v>
      </c>
      <c r="AL73" s="1">
        <f t="shared" si="35"/>
        <v>0</v>
      </c>
      <c r="AM73" s="1">
        <f t="shared" si="35"/>
        <v>0</v>
      </c>
      <c r="AN73" s="1">
        <f t="shared" si="35"/>
        <v>0</v>
      </c>
      <c r="AO73" s="1">
        <f t="shared" si="35"/>
        <v>0</v>
      </c>
      <c r="AP73" s="1">
        <f t="shared" si="35"/>
        <v>0</v>
      </c>
      <c r="AQ73" s="1">
        <f t="shared" si="35"/>
        <v>0</v>
      </c>
      <c r="AR73" s="1">
        <f t="shared" si="35"/>
        <v>0</v>
      </c>
      <c r="AS73" s="1">
        <f t="shared" si="35"/>
        <v>0</v>
      </c>
      <c r="AT73" s="1">
        <f t="shared" si="35"/>
        <v>0</v>
      </c>
      <c r="AU73" s="1">
        <f t="shared" si="35"/>
        <v>0</v>
      </c>
      <c r="AV73" s="1">
        <f t="shared" si="35"/>
        <v>0</v>
      </c>
      <c r="AW73" s="1">
        <f t="shared" si="35"/>
        <v>0</v>
      </c>
      <c r="AX73" s="1">
        <f t="shared" si="35"/>
        <v>0</v>
      </c>
      <c r="AY73" s="1">
        <f t="shared" si="35"/>
        <v>0</v>
      </c>
      <c r="AZ73" s="1">
        <f t="shared" si="35"/>
        <v>0</v>
      </c>
      <c r="BA73" s="1">
        <f t="shared" si="35"/>
        <v>0</v>
      </c>
      <c r="BB73" s="1">
        <f t="shared" si="35"/>
        <v>0</v>
      </c>
      <c r="BC73" s="1">
        <f t="shared" si="35"/>
        <v>0</v>
      </c>
      <c r="BD73" s="1">
        <f t="shared" si="35"/>
        <v>0</v>
      </c>
      <c r="BE73" s="1">
        <f t="shared" si="35"/>
        <v>0</v>
      </c>
      <c r="BF73" s="1">
        <f t="shared" si="35"/>
        <v>0</v>
      </c>
      <c r="BG73" s="1">
        <f t="shared" si="35"/>
        <v>0</v>
      </c>
      <c r="BH73" s="1">
        <f t="shared" si="35"/>
        <v>0</v>
      </c>
      <c r="BI73" s="1">
        <f t="shared" si="35"/>
        <v>0</v>
      </c>
      <c r="BJ73" s="1">
        <f t="shared" si="35"/>
        <v>0</v>
      </c>
      <c r="BK73" s="1">
        <f t="shared" si="35"/>
        <v>0</v>
      </c>
      <c r="BL73" s="1">
        <f t="shared" si="35"/>
        <v>0</v>
      </c>
      <c r="BM73" s="1">
        <f t="shared" si="35"/>
        <v>0</v>
      </c>
      <c r="BN73" s="1">
        <f t="shared" si="35"/>
        <v>0</v>
      </c>
      <c r="BO73" s="1">
        <f t="shared" si="35"/>
        <v>0</v>
      </c>
      <c r="BP73" s="1">
        <f t="shared" si="35"/>
        <v>0</v>
      </c>
      <c r="BQ73" s="1">
        <f t="shared" si="35"/>
        <v>0</v>
      </c>
      <c r="BR73" s="1">
        <f t="shared" si="35"/>
        <v>0</v>
      </c>
      <c r="BS73" s="1">
        <f t="shared" si="35"/>
        <v>0</v>
      </c>
      <c r="BT73" s="1">
        <f t="shared" si="35"/>
        <v>0</v>
      </c>
      <c r="BU73" s="1">
        <f t="shared" si="35"/>
        <v>0</v>
      </c>
      <c r="BV73" s="1">
        <f t="shared" si="35"/>
        <v>0</v>
      </c>
      <c r="BW73" s="1">
        <f t="shared" si="35"/>
        <v>0</v>
      </c>
      <c r="BX73" s="1">
        <f t="shared" si="35"/>
        <v>0</v>
      </c>
      <c r="BY73" s="1">
        <f t="shared" si="35"/>
        <v>0</v>
      </c>
      <c r="BZ73" s="1">
        <f t="shared" si="35"/>
        <v>0</v>
      </c>
      <c r="CA73" s="1">
        <f t="shared" si="35"/>
        <v>0</v>
      </c>
      <c r="CB73" s="1">
        <f t="shared" si="35"/>
        <v>0</v>
      </c>
      <c r="CC73" s="1">
        <f t="shared" si="35"/>
        <v>0</v>
      </c>
      <c r="CD73" s="1">
        <f t="shared" si="35"/>
        <v>0</v>
      </c>
      <c r="CE73" s="1">
        <f t="shared" si="35"/>
        <v>0</v>
      </c>
      <c r="CF73" s="1">
        <f t="shared" si="35"/>
        <v>0</v>
      </c>
      <c r="CG73" s="1">
        <f t="shared" si="35"/>
        <v>0</v>
      </c>
      <c r="CH73" s="1">
        <f t="shared" si="35"/>
        <v>0</v>
      </c>
      <c r="CI73" s="1">
        <f t="shared" si="35"/>
        <v>0</v>
      </c>
      <c r="CJ73" s="1">
        <f t="shared" si="35"/>
        <v>0</v>
      </c>
      <c r="CK73" s="1">
        <f t="shared" si="35"/>
        <v>0</v>
      </c>
      <c r="CL73" s="1">
        <f t="shared" si="35"/>
        <v>0</v>
      </c>
      <c r="CM73" s="1">
        <f t="shared" si="35"/>
        <v>0</v>
      </c>
      <c r="CN73" s="1">
        <f t="shared" si="35"/>
        <v>0</v>
      </c>
      <c r="CO73" s="1">
        <f t="shared" si="35"/>
        <v>0</v>
      </c>
      <c r="CP73" s="1">
        <f t="shared" ref="CP73:EQ73" si="36">IF(CP24&gt;15,IF(CP10&gt;23.11666667,IF(CP22&gt;4,IF(CP22&gt;8,IF(CP15&gt;15,90,97.75),IF(CP20&gt;0,IF(CP21&gt;3,IF(CP18&gt;5,IF(CP11&gt;15,64.4,67.25),IF(CP15&gt;5,71,70.666667)),49),IF(CP15&gt;5,45.5,39.666667))),IF(CP11&gt;20,IF(CP23&gt;6,89.4,IF(CP15&gt;15,100,99.4)),IF(CP16&gt;8,70.5,IF(CP15&gt;10,IF(CP11&gt;15,83,84.692308),93)))),IF(CP20&gt;0,IF(CP15&gt;4,IF(CP24&gt;20,IF(CP11&gt;7,IF(CP15&gt;5,82.6,78.777778),71.428571),IF(CP16&gt;3,IF(CP12&gt;8,70,69.5),IF(CP15&gt;5,45.5,56.5))),IF(CP21&gt;3,IF(CP15&gt;2.083333333,35,IF(CP15&gt;1.666666667,61,71.6)),IF(CP15&gt;0,IF(CP15&gt;0.1,31.25,25),14))),IF(CP18&gt;1,IF(CP11&gt;7,IF(CP15&gt;6,28,7.5),IF(CP12&gt;7,31.142857,28)),IF(CP15&gt;8,51.222222,55.625)))),IF(CP20&gt;3.333333333,IF(CP15&gt;0,IF(CP24&gt;6,IF(CP22&gt;4,43,IF(CP15&gt;1.458333333,IF(CP15&gt;2.291666667,47.285714,48.2),45.8)),65.857143),100),IF(CP12&gt;3,IF(CP22&gt;1,IF(CP20&gt;2,IF(CP15&gt;1,67.5,23),IF(CP25&gt;0,IF(CP12&gt;8,35,IF(CP23&gt;8,10.5,IF(CP11&gt;4,IF(CP16&gt;2,29.333333,19.833333),IF(CP15&gt;2,15,19)))),IF(CP20&gt;0,IF(CP15&gt;4,50.5,51),IF(CP16&gt;2,16.428571,IF(CP12&gt;15,35,IF(CP15&gt;2,32.666667,31.5)))))),IF(CP23&gt;3,IF(CP15&gt;1,54,78.666667),IF(CP21&gt;2,IF(CP15&gt;4,35.666667,IF(CP15&gt;2,49,42)),IF(CP11&gt;2,25.75,28)))),IF(CP15&gt;2,31.25,IF(CP15&gt;0,IF(CP16&gt;2,32.666667,IF(CP22&gt;4,IF(CP16&gt;0,22.75,16.8),IF(CP22&gt;1,IF(CP18&gt;1,IF(CP15&gt;1,13.416667,13.5),IF(CP15&gt;1,IF(CP15&gt;1.458333333,11.666667,10),7)),3.333333))),IF(CP16&gt;10,11,IF(CP21&gt;1,0,IF(CP12&gt;0,7.5,0))))))))</f>
        <v>0</v>
      </c>
      <c r="CQ73" s="1">
        <f t="shared" si="36"/>
        <v>0</v>
      </c>
      <c r="CR73" s="1">
        <f t="shared" si="36"/>
        <v>0</v>
      </c>
      <c r="CS73" s="1">
        <f t="shared" si="36"/>
        <v>0</v>
      </c>
      <c r="CT73" s="1">
        <f t="shared" si="36"/>
        <v>0</v>
      </c>
      <c r="CU73" s="1">
        <f t="shared" si="36"/>
        <v>0</v>
      </c>
      <c r="CV73" s="1">
        <f t="shared" si="36"/>
        <v>0</v>
      </c>
      <c r="CW73" s="1">
        <f t="shared" si="36"/>
        <v>0</v>
      </c>
      <c r="CX73" s="1">
        <f t="shared" si="36"/>
        <v>0</v>
      </c>
      <c r="CY73" s="1">
        <f t="shared" si="36"/>
        <v>0</v>
      </c>
      <c r="CZ73" s="1">
        <f t="shared" si="36"/>
        <v>0</v>
      </c>
      <c r="DA73" s="1">
        <f t="shared" si="36"/>
        <v>0</v>
      </c>
      <c r="DB73" s="1">
        <f t="shared" si="36"/>
        <v>0</v>
      </c>
      <c r="DC73" s="1">
        <f t="shared" si="36"/>
        <v>0</v>
      </c>
      <c r="DD73" s="1">
        <f t="shared" si="36"/>
        <v>0</v>
      </c>
      <c r="DE73" s="1">
        <f t="shared" si="36"/>
        <v>0</v>
      </c>
      <c r="DF73" s="1">
        <f t="shared" si="36"/>
        <v>0</v>
      </c>
      <c r="DG73" s="1">
        <f t="shared" si="36"/>
        <v>0</v>
      </c>
      <c r="DH73" s="1">
        <f t="shared" si="36"/>
        <v>0</v>
      </c>
      <c r="DI73" s="1">
        <f t="shared" si="36"/>
        <v>0</v>
      </c>
      <c r="DJ73" s="1">
        <f t="shared" si="36"/>
        <v>0</v>
      </c>
      <c r="DK73" s="1">
        <f t="shared" si="36"/>
        <v>0</v>
      </c>
      <c r="DL73" s="1">
        <f t="shared" si="36"/>
        <v>0</v>
      </c>
      <c r="DM73" s="1">
        <f t="shared" si="36"/>
        <v>0</v>
      </c>
      <c r="DN73" s="1">
        <f t="shared" si="36"/>
        <v>0</v>
      </c>
      <c r="DO73" s="1">
        <f t="shared" si="36"/>
        <v>0</v>
      </c>
      <c r="DP73" s="1">
        <f t="shared" si="36"/>
        <v>0</v>
      </c>
      <c r="DQ73" s="1">
        <f t="shared" si="36"/>
        <v>0</v>
      </c>
      <c r="DR73" s="1">
        <f t="shared" si="36"/>
        <v>0</v>
      </c>
      <c r="DS73" s="1">
        <f t="shared" si="36"/>
        <v>0</v>
      </c>
      <c r="DT73" s="1">
        <f t="shared" si="36"/>
        <v>0</v>
      </c>
      <c r="DU73" s="1">
        <f t="shared" si="36"/>
        <v>0</v>
      </c>
      <c r="DV73" s="1">
        <f t="shared" si="36"/>
        <v>0</v>
      </c>
      <c r="DW73" s="1">
        <f t="shared" si="36"/>
        <v>0</v>
      </c>
      <c r="DX73" s="1">
        <f t="shared" si="36"/>
        <v>0</v>
      </c>
      <c r="DY73" s="1">
        <f t="shared" si="36"/>
        <v>0</v>
      </c>
      <c r="DZ73" s="1">
        <f t="shared" si="36"/>
        <v>0</v>
      </c>
      <c r="EA73" s="1">
        <f t="shared" si="36"/>
        <v>0</v>
      </c>
      <c r="EB73" s="1">
        <f t="shared" si="36"/>
        <v>0</v>
      </c>
      <c r="EC73" s="1">
        <f t="shared" si="36"/>
        <v>0</v>
      </c>
      <c r="ED73" s="1">
        <f t="shared" si="36"/>
        <v>0</v>
      </c>
      <c r="EE73" s="1">
        <f t="shared" si="36"/>
        <v>0</v>
      </c>
      <c r="EF73" s="1">
        <f t="shared" si="36"/>
        <v>0</v>
      </c>
      <c r="EG73" s="1">
        <f t="shared" si="36"/>
        <v>0</v>
      </c>
      <c r="EH73" s="1">
        <f t="shared" si="36"/>
        <v>0</v>
      </c>
      <c r="EI73" s="1">
        <f t="shared" si="36"/>
        <v>0</v>
      </c>
      <c r="EJ73" s="1">
        <f t="shared" si="36"/>
        <v>0</v>
      </c>
      <c r="EK73" s="1">
        <f t="shared" si="36"/>
        <v>0</v>
      </c>
      <c r="EL73" s="1">
        <f t="shared" si="36"/>
        <v>0</v>
      </c>
      <c r="EM73" s="1">
        <f t="shared" si="36"/>
        <v>0</v>
      </c>
      <c r="EN73" s="1">
        <f t="shared" si="36"/>
        <v>0</v>
      </c>
      <c r="EO73" s="1">
        <f t="shared" si="36"/>
        <v>0</v>
      </c>
      <c r="EP73" s="1">
        <f t="shared" si="36"/>
        <v>0</v>
      </c>
      <c r="EQ73" s="1">
        <f t="shared" si="36"/>
        <v>0</v>
      </c>
    </row>
    <row r="74" spans="1:147" x14ac:dyDescent="0.25">
      <c r="A74" s="1" t="s">
        <v>175</v>
      </c>
      <c r="B74" s="1">
        <f>IF(B24&gt;15,IF(B24&gt;22,IF(B15&gt;10,IF(B23&gt;6,IF(B18&gt;8,IF(B11&gt;15,66,63),IF(B11&gt;15,IF(B15&gt;20,83,74.5),97.5)),IF(B16&gt;0,94,80.666667)),IF(B21&gt;6,90,IF(B22&gt;2,IF(B10&gt;15,IF(B24&gt;40,38.5,IF(B15&gt;5,IF(B22&gt;8,58.111111,IF(B15&gt;8,IF(B16&gt;5,73.4,75.5),100)),IF(B11&gt;5,49,52.5))),IF(B22&gt;8,50,IF(B11&gt;7,16,28))),IF(B11&gt;5,IF(B15&gt;5,83.666667,78.571429),56.714286)))),IF(B20&gt;1,IF(B15&gt;0.1,IF(B18&gt;3,IF(B15&gt;4.375,49,56.5),IF(B11&gt;5.1,IF(B11&gt;6,IF(B15&gt;1.666666667,67.5,66.4),64.833333),IF(B15&gt;2.083333333,69.75,68.125))),15),IF(B16&gt;4,52.6,IF(B12&gt;7,IF(B15&gt;6,24.5,31.333333),IF(B15&gt;0,11,21))))),IF(B20&gt;3.333333333,IF(B24&gt;6,IF(B16&gt;0,IF(B16&gt;1.241666667,IF(B15&gt;1.458333333,49,48.909091),55),41.857143),75.666667),IF(B15&gt;2,IF(B23&gt;2,IF(B24&gt;10,IF(B25&gt;2,14,IF(B16&gt;2,IF(B15&gt;3,41.666667,41.705882),35.5)),IF(B15&gt;3,65,48.6)),IF(B25&gt;0,IF(B15&gt;3,IF(B15&gt;4,37.2,35),31.4),IF(B15&gt;5,12.75,12.5))),IF(B20&gt;2,IF(B15&gt;1.458333333,47.2,IF(B12&gt;10,11,IF(B15&gt;0,IF(B15&gt;1,25.4,23.625),IF(B11&gt;1,30.333333,37)))),IF(B12&gt;4,IF(B15&gt;0,IF(B12&gt;5,IF(B11&gt;6,35,62.5),IF(B18&gt;1,24,19.090909)),IF(B12&gt;25,3,0)),IF(B23&gt;4,IF(B10&gt;3,IF(B25&gt;0,IF(B22&gt;2,IF(B11&gt;0,7,0.5),12.5),28),IF(B12&gt;1,17.333333,37.25)),IF(B12&gt;0,IF(B22&gt;2,IF(B16&gt;2,2.333333,IF(B16&gt;1,4.428571,5)),IF(B23&gt;1,IF(B15&gt;0,10.428571,11),6)),0)))))))</f>
        <v>0</v>
      </c>
      <c r="C74" s="1">
        <f t="shared" ref="C74:AC74" si="37">IF(C24&gt;15,IF(C24&gt;22,IF(C15&gt;10,IF(C23&gt;6,IF(C18&gt;8,IF(C11&gt;15,66,63),IF(C11&gt;15,IF(C15&gt;20,83,74.5),97.5)),IF(C16&gt;0,94,80.666667)),IF(C21&gt;6,90,IF(C22&gt;2,IF(C10&gt;15,IF(C24&gt;40,38.5,IF(C15&gt;5,IF(C22&gt;8,58.111111,IF(C15&gt;8,IF(C16&gt;5,73.4,75.5),100)),IF(C11&gt;5,49,52.5))),IF(C22&gt;8,50,IF(C11&gt;7,16,28))),IF(C11&gt;5,IF(C15&gt;5,83.666667,78.571429),56.714286)))),IF(C20&gt;1,IF(C15&gt;0.1,IF(C18&gt;3,IF(C15&gt;4.375,49,56.5),IF(C11&gt;5.1,IF(C11&gt;6,IF(C15&gt;1.666666667,67.5,66.4),64.833333),IF(C15&gt;2.083333333,69.75,68.125))),15),IF(C16&gt;4,52.6,IF(C12&gt;7,IF(C15&gt;6,24.5,31.333333),IF(C15&gt;0,11,21))))),IF(C20&gt;3.333333333,IF(C24&gt;6,IF(C16&gt;0,IF(C16&gt;1.241666667,IF(C15&gt;1.458333333,49,48.909091),55),41.857143),75.666667),IF(C15&gt;2,IF(C23&gt;2,IF(C24&gt;10,IF(C25&gt;2,14,IF(C16&gt;2,IF(C15&gt;3,41.666667,41.705882),35.5)),IF(C15&gt;3,65,48.6)),IF(C25&gt;0,IF(C15&gt;3,IF(C15&gt;4,37.2,35),31.4),IF(C15&gt;5,12.75,12.5))),IF(C20&gt;2,IF(C15&gt;1.458333333,47.2,IF(C12&gt;10,11,IF(C15&gt;0,IF(C15&gt;1,25.4,23.625),IF(C11&gt;1,30.333333,37)))),IF(C12&gt;4,IF(C15&gt;0,IF(C12&gt;5,IF(C11&gt;6,35,62.5),IF(C18&gt;1,24,19.090909)),IF(C12&gt;25,3,0)),IF(C23&gt;4,IF(C10&gt;3,IF(C25&gt;0,IF(C22&gt;2,IF(C11&gt;0,7,0.5),12.5),28),IF(C12&gt;1,17.333333,37.25)),IF(C12&gt;0,IF(C22&gt;2,IF(C16&gt;2,2.333333,IF(C16&gt;1,4.428571,5)),IF(C23&gt;1,IF(C15&gt;0,10.428571,11),6)),0)))))))</f>
        <v>0</v>
      </c>
      <c r="D74" s="1">
        <f t="shared" si="37"/>
        <v>0</v>
      </c>
      <c r="E74" s="1">
        <f t="shared" si="37"/>
        <v>0</v>
      </c>
      <c r="F74" s="1">
        <f t="shared" si="37"/>
        <v>0</v>
      </c>
      <c r="G74" s="1">
        <f t="shared" si="37"/>
        <v>0</v>
      </c>
      <c r="H74" s="1">
        <f t="shared" si="37"/>
        <v>0</v>
      </c>
      <c r="I74" s="1">
        <f t="shared" si="37"/>
        <v>0</v>
      </c>
      <c r="J74" s="1">
        <f t="shared" si="37"/>
        <v>0</v>
      </c>
      <c r="K74" s="1">
        <f t="shared" si="37"/>
        <v>0</v>
      </c>
      <c r="L74" s="1">
        <f t="shared" si="37"/>
        <v>0</v>
      </c>
      <c r="M74" s="1">
        <f t="shared" si="37"/>
        <v>0</v>
      </c>
      <c r="N74" s="1">
        <f t="shared" si="37"/>
        <v>0</v>
      </c>
      <c r="O74" s="1">
        <f t="shared" si="37"/>
        <v>0</v>
      </c>
      <c r="P74" s="1">
        <f t="shared" si="37"/>
        <v>0</v>
      </c>
      <c r="Q74" s="1">
        <f t="shared" si="37"/>
        <v>0</v>
      </c>
      <c r="R74" s="1">
        <f t="shared" si="37"/>
        <v>0</v>
      </c>
      <c r="S74" s="1">
        <f t="shared" si="37"/>
        <v>0</v>
      </c>
      <c r="T74" s="1">
        <f t="shared" si="37"/>
        <v>0</v>
      </c>
      <c r="U74" s="1">
        <f t="shared" si="37"/>
        <v>0</v>
      </c>
      <c r="V74" s="1">
        <f t="shared" si="37"/>
        <v>0</v>
      </c>
      <c r="W74" s="1">
        <f t="shared" si="37"/>
        <v>0</v>
      </c>
      <c r="X74" s="1">
        <f t="shared" si="37"/>
        <v>0</v>
      </c>
      <c r="Y74" s="1">
        <f t="shared" si="37"/>
        <v>0</v>
      </c>
      <c r="Z74" s="1">
        <f t="shared" si="37"/>
        <v>0</v>
      </c>
      <c r="AA74" s="1">
        <f t="shared" si="37"/>
        <v>0</v>
      </c>
      <c r="AB74" s="1">
        <f t="shared" si="37"/>
        <v>0</v>
      </c>
      <c r="AC74" s="1">
        <f t="shared" si="37"/>
        <v>0</v>
      </c>
      <c r="AD74" s="1">
        <f t="shared" ref="AD74:CO74" si="38">IF(AD24&gt;15,IF(AD24&gt;22,IF(AD15&gt;10,IF(AD23&gt;6,IF(AD18&gt;8,IF(AD11&gt;15,66,63),IF(AD11&gt;15,IF(AD15&gt;20,83,74.5),97.5)),IF(AD16&gt;0,94,80.666667)),IF(AD21&gt;6,90,IF(AD22&gt;2,IF(AD10&gt;15,IF(AD24&gt;40,38.5,IF(AD15&gt;5,IF(AD22&gt;8,58.111111,IF(AD15&gt;8,IF(AD16&gt;5,73.4,75.5),100)),IF(AD11&gt;5,49,52.5))),IF(AD22&gt;8,50,IF(AD11&gt;7,16,28))),IF(AD11&gt;5,IF(AD15&gt;5,83.666667,78.571429),56.714286)))),IF(AD20&gt;1,IF(AD15&gt;0.1,IF(AD18&gt;3,IF(AD15&gt;4.375,49,56.5),IF(AD11&gt;5.1,IF(AD11&gt;6,IF(AD15&gt;1.666666667,67.5,66.4),64.833333),IF(AD15&gt;2.083333333,69.75,68.125))),15),IF(AD16&gt;4,52.6,IF(AD12&gt;7,IF(AD15&gt;6,24.5,31.333333),IF(AD15&gt;0,11,21))))),IF(AD20&gt;3.333333333,IF(AD24&gt;6,IF(AD16&gt;0,IF(AD16&gt;1.241666667,IF(AD15&gt;1.458333333,49,48.909091),55),41.857143),75.666667),IF(AD15&gt;2,IF(AD23&gt;2,IF(AD24&gt;10,IF(AD25&gt;2,14,IF(AD16&gt;2,IF(AD15&gt;3,41.666667,41.705882),35.5)),IF(AD15&gt;3,65,48.6)),IF(AD25&gt;0,IF(AD15&gt;3,IF(AD15&gt;4,37.2,35),31.4),IF(AD15&gt;5,12.75,12.5))),IF(AD20&gt;2,IF(AD15&gt;1.458333333,47.2,IF(AD12&gt;10,11,IF(AD15&gt;0,IF(AD15&gt;1,25.4,23.625),IF(AD11&gt;1,30.333333,37)))),IF(AD12&gt;4,IF(AD15&gt;0,IF(AD12&gt;5,IF(AD11&gt;6,35,62.5),IF(AD18&gt;1,24,19.090909)),IF(AD12&gt;25,3,0)),IF(AD23&gt;4,IF(AD10&gt;3,IF(AD25&gt;0,IF(AD22&gt;2,IF(AD11&gt;0,7,0.5),12.5),28),IF(AD12&gt;1,17.333333,37.25)),IF(AD12&gt;0,IF(AD22&gt;2,IF(AD16&gt;2,2.333333,IF(AD16&gt;1,4.428571,5)),IF(AD23&gt;1,IF(AD15&gt;0,10.428571,11),6)),0)))))))</f>
        <v>0</v>
      </c>
      <c r="AE74" s="1">
        <f t="shared" si="38"/>
        <v>0</v>
      </c>
      <c r="AF74" s="1">
        <f t="shared" si="38"/>
        <v>0</v>
      </c>
      <c r="AG74" s="1">
        <f t="shared" si="38"/>
        <v>0</v>
      </c>
      <c r="AH74" s="1">
        <f t="shared" si="38"/>
        <v>0</v>
      </c>
      <c r="AI74" s="1">
        <f t="shared" si="38"/>
        <v>0</v>
      </c>
      <c r="AJ74" s="1">
        <f t="shared" si="38"/>
        <v>0</v>
      </c>
      <c r="AK74" s="1">
        <f t="shared" si="38"/>
        <v>0</v>
      </c>
      <c r="AL74" s="1">
        <f t="shared" si="38"/>
        <v>0</v>
      </c>
      <c r="AM74" s="1">
        <f t="shared" si="38"/>
        <v>0</v>
      </c>
      <c r="AN74" s="1">
        <f t="shared" si="38"/>
        <v>0</v>
      </c>
      <c r="AO74" s="1">
        <f t="shared" si="38"/>
        <v>0</v>
      </c>
      <c r="AP74" s="1">
        <f t="shared" si="38"/>
        <v>0</v>
      </c>
      <c r="AQ74" s="1">
        <f t="shared" si="38"/>
        <v>0</v>
      </c>
      <c r="AR74" s="1">
        <f t="shared" si="38"/>
        <v>0</v>
      </c>
      <c r="AS74" s="1">
        <f t="shared" si="38"/>
        <v>0</v>
      </c>
      <c r="AT74" s="1">
        <f t="shared" si="38"/>
        <v>0</v>
      </c>
      <c r="AU74" s="1">
        <f t="shared" si="38"/>
        <v>0</v>
      </c>
      <c r="AV74" s="1">
        <f t="shared" si="38"/>
        <v>0</v>
      </c>
      <c r="AW74" s="1">
        <f t="shared" si="38"/>
        <v>0</v>
      </c>
      <c r="AX74" s="1">
        <f t="shared" si="38"/>
        <v>0</v>
      </c>
      <c r="AY74" s="1">
        <f t="shared" si="38"/>
        <v>0</v>
      </c>
      <c r="AZ74" s="1">
        <f t="shared" si="38"/>
        <v>0</v>
      </c>
      <c r="BA74" s="1">
        <f t="shared" si="38"/>
        <v>0</v>
      </c>
      <c r="BB74" s="1">
        <f t="shared" si="38"/>
        <v>0</v>
      </c>
      <c r="BC74" s="1">
        <f t="shared" si="38"/>
        <v>0</v>
      </c>
      <c r="BD74" s="1">
        <f t="shared" si="38"/>
        <v>0</v>
      </c>
      <c r="BE74" s="1">
        <f t="shared" si="38"/>
        <v>0</v>
      </c>
      <c r="BF74" s="1">
        <f t="shared" si="38"/>
        <v>0</v>
      </c>
      <c r="BG74" s="1">
        <f t="shared" si="38"/>
        <v>0</v>
      </c>
      <c r="BH74" s="1">
        <f t="shared" si="38"/>
        <v>0</v>
      </c>
      <c r="BI74" s="1">
        <f t="shared" si="38"/>
        <v>0</v>
      </c>
      <c r="BJ74" s="1">
        <f t="shared" si="38"/>
        <v>0</v>
      </c>
      <c r="BK74" s="1">
        <f t="shared" si="38"/>
        <v>0</v>
      </c>
      <c r="BL74" s="1">
        <f t="shared" si="38"/>
        <v>0</v>
      </c>
      <c r="BM74" s="1">
        <f t="shared" si="38"/>
        <v>0</v>
      </c>
      <c r="BN74" s="1">
        <f t="shared" si="38"/>
        <v>0</v>
      </c>
      <c r="BO74" s="1">
        <f t="shared" si="38"/>
        <v>0</v>
      </c>
      <c r="BP74" s="1">
        <f t="shared" si="38"/>
        <v>0</v>
      </c>
      <c r="BQ74" s="1">
        <f t="shared" si="38"/>
        <v>0</v>
      </c>
      <c r="BR74" s="1">
        <f t="shared" si="38"/>
        <v>0</v>
      </c>
      <c r="BS74" s="1">
        <f t="shared" si="38"/>
        <v>0</v>
      </c>
      <c r="BT74" s="1">
        <f t="shared" si="38"/>
        <v>0</v>
      </c>
      <c r="BU74" s="1">
        <f t="shared" si="38"/>
        <v>0</v>
      </c>
      <c r="BV74" s="1">
        <f t="shared" si="38"/>
        <v>0</v>
      </c>
      <c r="BW74" s="1">
        <f t="shared" si="38"/>
        <v>0</v>
      </c>
      <c r="BX74" s="1">
        <f t="shared" si="38"/>
        <v>0</v>
      </c>
      <c r="BY74" s="1">
        <f t="shared" si="38"/>
        <v>0</v>
      </c>
      <c r="BZ74" s="1">
        <f t="shared" si="38"/>
        <v>0</v>
      </c>
      <c r="CA74" s="1">
        <f t="shared" si="38"/>
        <v>0</v>
      </c>
      <c r="CB74" s="1">
        <f t="shared" si="38"/>
        <v>0</v>
      </c>
      <c r="CC74" s="1">
        <f t="shared" si="38"/>
        <v>0</v>
      </c>
      <c r="CD74" s="1">
        <f t="shared" si="38"/>
        <v>0</v>
      </c>
      <c r="CE74" s="1">
        <f t="shared" si="38"/>
        <v>0</v>
      </c>
      <c r="CF74" s="1">
        <f t="shared" si="38"/>
        <v>0</v>
      </c>
      <c r="CG74" s="1">
        <f t="shared" si="38"/>
        <v>0</v>
      </c>
      <c r="CH74" s="1">
        <f t="shared" si="38"/>
        <v>0</v>
      </c>
      <c r="CI74" s="1">
        <f t="shared" si="38"/>
        <v>0</v>
      </c>
      <c r="CJ74" s="1">
        <f t="shared" si="38"/>
        <v>0</v>
      </c>
      <c r="CK74" s="1">
        <f t="shared" si="38"/>
        <v>0</v>
      </c>
      <c r="CL74" s="1">
        <f t="shared" si="38"/>
        <v>0</v>
      </c>
      <c r="CM74" s="1">
        <f t="shared" si="38"/>
        <v>0</v>
      </c>
      <c r="CN74" s="1">
        <f t="shared" si="38"/>
        <v>0</v>
      </c>
      <c r="CO74" s="1">
        <f t="shared" si="38"/>
        <v>0</v>
      </c>
      <c r="CP74" s="1">
        <f t="shared" ref="CP74:EQ74" si="39">IF(CP24&gt;15,IF(CP24&gt;22,IF(CP15&gt;10,IF(CP23&gt;6,IF(CP18&gt;8,IF(CP11&gt;15,66,63),IF(CP11&gt;15,IF(CP15&gt;20,83,74.5),97.5)),IF(CP16&gt;0,94,80.666667)),IF(CP21&gt;6,90,IF(CP22&gt;2,IF(CP10&gt;15,IF(CP24&gt;40,38.5,IF(CP15&gt;5,IF(CP22&gt;8,58.111111,IF(CP15&gt;8,IF(CP16&gt;5,73.4,75.5),100)),IF(CP11&gt;5,49,52.5))),IF(CP22&gt;8,50,IF(CP11&gt;7,16,28))),IF(CP11&gt;5,IF(CP15&gt;5,83.666667,78.571429),56.714286)))),IF(CP20&gt;1,IF(CP15&gt;0.1,IF(CP18&gt;3,IF(CP15&gt;4.375,49,56.5),IF(CP11&gt;5.1,IF(CP11&gt;6,IF(CP15&gt;1.666666667,67.5,66.4),64.833333),IF(CP15&gt;2.083333333,69.75,68.125))),15),IF(CP16&gt;4,52.6,IF(CP12&gt;7,IF(CP15&gt;6,24.5,31.333333),IF(CP15&gt;0,11,21))))),IF(CP20&gt;3.333333333,IF(CP24&gt;6,IF(CP16&gt;0,IF(CP16&gt;1.241666667,IF(CP15&gt;1.458333333,49,48.909091),55),41.857143),75.666667),IF(CP15&gt;2,IF(CP23&gt;2,IF(CP24&gt;10,IF(CP25&gt;2,14,IF(CP16&gt;2,IF(CP15&gt;3,41.666667,41.705882),35.5)),IF(CP15&gt;3,65,48.6)),IF(CP25&gt;0,IF(CP15&gt;3,IF(CP15&gt;4,37.2,35),31.4),IF(CP15&gt;5,12.75,12.5))),IF(CP20&gt;2,IF(CP15&gt;1.458333333,47.2,IF(CP12&gt;10,11,IF(CP15&gt;0,IF(CP15&gt;1,25.4,23.625),IF(CP11&gt;1,30.333333,37)))),IF(CP12&gt;4,IF(CP15&gt;0,IF(CP12&gt;5,IF(CP11&gt;6,35,62.5),IF(CP18&gt;1,24,19.090909)),IF(CP12&gt;25,3,0)),IF(CP23&gt;4,IF(CP10&gt;3,IF(CP25&gt;0,IF(CP22&gt;2,IF(CP11&gt;0,7,0.5),12.5),28),IF(CP12&gt;1,17.333333,37.25)),IF(CP12&gt;0,IF(CP22&gt;2,IF(CP16&gt;2,2.333333,IF(CP16&gt;1,4.428571,5)),IF(CP23&gt;1,IF(CP15&gt;0,10.428571,11),6)),0)))))))</f>
        <v>0</v>
      </c>
      <c r="CQ74" s="1">
        <f t="shared" si="39"/>
        <v>0</v>
      </c>
      <c r="CR74" s="1">
        <f t="shared" si="39"/>
        <v>0</v>
      </c>
      <c r="CS74" s="1">
        <f t="shared" si="39"/>
        <v>0</v>
      </c>
      <c r="CT74" s="1">
        <f t="shared" si="39"/>
        <v>0</v>
      </c>
      <c r="CU74" s="1">
        <f t="shared" si="39"/>
        <v>0</v>
      </c>
      <c r="CV74" s="1">
        <f t="shared" si="39"/>
        <v>0</v>
      </c>
      <c r="CW74" s="1">
        <f t="shared" si="39"/>
        <v>0</v>
      </c>
      <c r="CX74" s="1">
        <f t="shared" si="39"/>
        <v>0</v>
      </c>
      <c r="CY74" s="1">
        <f t="shared" si="39"/>
        <v>0</v>
      </c>
      <c r="CZ74" s="1">
        <f t="shared" si="39"/>
        <v>0</v>
      </c>
      <c r="DA74" s="1">
        <f t="shared" si="39"/>
        <v>0</v>
      </c>
      <c r="DB74" s="1">
        <f t="shared" si="39"/>
        <v>0</v>
      </c>
      <c r="DC74" s="1">
        <f t="shared" si="39"/>
        <v>0</v>
      </c>
      <c r="DD74" s="1">
        <f t="shared" si="39"/>
        <v>0</v>
      </c>
      <c r="DE74" s="1">
        <f t="shared" si="39"/>
        <v>0</v>
      </c>
      <c r="DF74" s="1">
        <f t="shared" si="39"/>
        <v>0</v>
      </c>
      <c r="DG74" s="1">
        <f t="shared" si="39"/>
        <v>0</v>
      </c>
      <c r="DH74" s="1">
        <f t="shared" si="39"/>
        <v>0</v>
      </c>
      <c r="DI74" s="1">
        <f t="shared" si="39"/>
        <v>0</v>
      </c>
      <c r="DJ74" s="1">
        <f t="shared" si="39"/>
        <v>0</v>
      </c>
      <c r="DK74" s="1">
        <f t="shared" si="39"/>
        <v>0</v>
      </c>
      <c r="DL74" s="1">
        <f t="shared" si="39"/>
        <v>0</v>
      </c>
      <c r="DM74" s="1">
        <f t="shared" si="39"/>
        <v>0</v>
      </c>
      <c r="DN74" s="1">
        <f t="shared" si="39"/>
        <v>0</v>
      </c>
      <c r="DO74" s="1">
        <f t="shared" si="39"/>
        <v>0</v>
      </c>
      <c r="DP74" s="1">
        <f t="shared" si="39"/>
        <v>0</v>
      </c>
      <c r="DQ74" s="1">
        <f t="shared" si="39"/>
        <v>0</v>
      </c>
      <c r="DR74" s="1">
        <f t="shared" si="39"/>
        <v>0</v>
      </c>
      <c r="DS74" s="1">
        <f t="shared" si="39"/>
        <v>0</v>
      </c>
      <c r="DT74" s="1">
        <f t="shared" si="39"/>
        <v>0</v>
      </c>
      <c r="DU74" s="1">
        <f t="shared" si="39"/>
        <v>0</v>
      </c>
      <c r="DV74" s="1">
        <f t="shared" si="39"/>
        <v>0</v>
      </c>
      <c r="DW74" s="1">
        <f t="shared" si="39"/>
        <v>0</v>
      </c>
      <c r="DX74" s="1">
        <f t="shared" si="39"/>
        <v>0</v>
      </c>
      <c r="DY74" s="1">
        <f t="shared" si="39"/>
        <v>0</v>
      </c>
      <c r="DZ74" s="1">
        <f t="shared" si="39"/>
        <v>0</v>
      </c>
      <c r="EA74" s="1">
        <f t="shared" si="39"/>
        <v>0</v>
      </c>
      <c r="EB74" s="1">
        <f t="shared" si="39"/>
        <v>0</v>
      </c>
      <c r="EC74" s="1">
        <f t="shared" si="39"/>
        <v>0</v>
      </c>
      <c r="ED74" s="1">
        <f t="shared" si="39"/>
        <v>0</v>
      </c>
      <c r="EE74" s="1">
        <f t="shared" si="39"/>
        <v>0</v>
      </c>
      <c r="EF74" s="1">
        <f t="shared" si="39"/>
        <v>0</v>
      </c>
      <c r="EG74" s="1">
        <f t="shared" si="39"/>
        <v>0</v>
      </c>
      <c r="EH74" s="1">
        <f t="shared" si="39"/>
        <v>0</v>
      </c>
      <c r="EI74" s="1">
        <f t="shared" si="39"/>
        <v>0</v>
      </c>
      <c r="EJ74" s="1">
        <f t="shared" si="39"/>
        <v>0</v>
      </c>
      <c r="EK74" s="1">
        <f t="shared" si="39"/>
        <v>0</v>
      </c>
      <c r="EL74" s="1">
        <f t="shared" si="39"/>
        <v>0</v>
      </c>
      <c r="EM74" s="1">
        <f t="shared" si="39"/>
        <v>0</v>
      </c>
      <c r="EN74" s="1">
        <f t="shared" si="39"/>
        <v>0</v>
      </c>
      <c r="EO74" s="1">
        <f t="shared" si="39"/>
        <v>0</v>
      </c>
      <c r="EP74" s="1">
        <f t="shared" si="39"/>
        <v>0</v>
      </c>
      <c r="EQ74" s="1">
        <f t="shared" si="39"/>
        <v>0</v>
      </c>
    </row>
    <row r="75" spans="1:147" x14ac:dyDescent="0.25">
      <c r="A75" s="1" t="s">
        <v>176</v>
      </c>
      <c r="B75" s="1">
        <f>IF(B24&gt;15,IF(B10&gt;23.11666667,IF(B10&gt;35,IF(B22&gt;6,IF(B16&gt;4,IF(B24&gt;30,IF(B15&gt;15,84.25,78),62.5),100),IF(B15&gt;15,100,IF(B24&gt;40,98.5,99.571429))),IF(B10&gt;28.19166667,IF(B12&gt;15,IF(B22&gt;4,IF(B12&gt;20,63,56),69.2),50.6),IF(B18&gt;4,IF(B16&gt;4,IF(B15&gt;5,66,71.571429),IF(B15&gt;4.375,80.8,80.363636)),100))),IF(B15&gt;0.1,IF(B25&gt;2,IF(B15&gt;8,89.4,IF(B10&gt;15,IF(B16&gt;4,59.5,IF(B15&gt;5,73,IF(B11&gt;5,80.666667,83.4))),IF(B15&gt;5,70.5,IF(B15&gt;4,62.4,59)))),IF(B20&gt;1,IF(B18&gt;1,IF(B15&gt;6,58,IF(B15&gt;3,76,IF(B15&gt;2.083333333,69,71.25))),48.666667),IF(B24&gt;30,IF(B18&gt;1,91.5,65.166667),IF(B15&gt;8,40.5,IF(B12&gt;8,IF(B15&gt;5,IF(B15&gt;6,30.25,30.8),33.5),IF(B12&gt;7,27.714286,25.666667)))))),IF(B11&gt;5,23.333333,14))),IF(B20&gt;3.333333333,IF(B16&gt;0,IF(B15&gt;0,IF(B15&gt;1.458333333,45.714286,48.285714),25.666667),71.25),IF(B23&gt;2,IF(B22&gt;5,IF(B16&gt;5,20,46.8),IF(B18&gt;5,IF(B11&gt;0,IF(B11&gt;1,8.75,14),3),IF(B12&gt;1,IF(B18&gt;0,IF(B18&gt;3,IF(B16&gt;4,29.5,38.5),IF(B25&gt;2,IF(B22&gt;1,IF(B11&gt;1,IF(B11&gt;3,10.666667,11.666667),IF(B16&gt;0,18.4,21)),IF(B11&gt;2,21,28)),IF(B12&gt;5,IF(B25&gt;0,IF(B15&gt;2,29.833333,28.428571),23),IF(B15&gt;1.458333333,16,20.857143)))),52.5),IF(B15&gt;0,40.8,32.666667)))),IF(B12&gt;5,IF(B15&gt;4,22.571429,IF(B15&gt;1,31.666667,35)),IF(B22&gt;1,IF(B23&gt;0,IF(B20&gt;0,5.833333,IF(B12&gt;4,IF(B15&gt;2,12.6,16.875),IF(B12&gt;3,2.333333,IF(B18&gt;0,9.7,11)))),28),IF(B15&gt;0,4.4,0))))))</f>
        <v>0</v>
      </c>
      <c r="C75" s="1">
        <f t="shared" ref="C75:AC75" si="40">IF(C24&gt;15,IF(C10&gt;23.11666667,IF(C10&gt;35,IF(C22&gt;6,IF(C16&gt;4,IF(C24&gt;30,IF(C15&gt;15,84.25,78),62.5),100),IF(C15&gt;15,100,IF(C24&gt;40,98.5,99.571429))),IF(C10&gt;28.19166667,IF(C12&gt;15,IF(C22&gt;4,IF(C12&gt;20,63,56),69.2),50.6),IF(C18&gt;4,IF(C16&gt;4,IF(C15&gt;5,66,71.571429),IF(C15&gt;4.375,80.8,80.363636)),100))),IF(C15&gt;0.1,IF(C25&gt;2,IF(C15&gt;8,89.4,IF(C10&gt;15,IF(C16&gt;4,59.5,IF(C15&gt;5,73,IF(C11&gt;5,80.666667,83.4))),IF(C15&gt;5,70.5,IF(C15&gt;4,62.4,59)))),IF(C20&gt;1,IF(C18&gt;1,IF(C15&gt;6,58,IF(C15&gt;3,76,IF(C15&gt;2.083333333,69,71.25))),48.666667),IF(C24&gt;30,IF(C18&gt;1,91.5,65.166667),IF(C15&gt;8,40.5,IF(C12&gt;8,IF(C15&gt;5,IF(C15&gt;6,30.25,30.8),33.5),IF(C12&gt;7,27.714286,25.666667)))))),IF(C11&gt;5,23.333333,14))),IF(C20&gt;3.333333333,IF(C16&gt;0,IF(C15&gt;0,IF(C15&gt;1.458333333,45.714286,48.285714),25.666667),71.25),IF(C23&gt;2,IF(C22&gt;5,IF(C16&gt;5,20,46.8),IF(C18&gt;5,IF(C11&gt;0,IF(C11&gt;1,8.75,14),3),IF(C12&gt;1,IF(C18&gt;0,IF(C18&gt;3,IF(C16&gt;4,29.5,38.5),IF(C25&gt;2,IF(C22&gt;1,IF(C11&gt;1,IF(C11&gt;3,10.666667,11.666667),IF(C16&gt;0,18.4,21)),IF(C11&gt;2,21,28)),IF(C12&gt;5,IF(C25&gt;0,IF(C15&gt;2,29.833333,28.428571),23),IF(C15&gt;1.458333333,16,20.857143)))),52.5),IF(C15&gt;0,40.8,32.666667)))),IF(C12&gt;5,IF(C15&gt;4,22.571429,IF(C15&gt;1,31.666667,35)),IF(C22&gt;1,IF(C23&gt;0,IF(C20&gt;0,5.833333,IF(C12&gt;4,IF(C15&gt;2,12.6,16.875),IF(C12&gt;3,2.333333,IF(C18&gt;0,9.7,11)))),28),IF(C15&gt;0,4.4,0))))))</f>
        <v>0</v>
      </c>
      <c r="D75" s="1">
        <f t="shared" si="40"/>
        <v>0</v>
      </c>
      <c r="E75" s="1">
        <f t="shared" si="40"/>
        <v>0</v>
      </c>
      <c r="F75" s="1">
        <f t="shared" si="40"/>
        <v>0</v>
      </c>
      <c r="G75" s="1">
        <f t="shared" si="40"/>
        <v>0</v>
      </c>
      <c r="H75" s="1">
        <f t="shared" si="40"/>
        <v>0</v>
      </c>
      <c r="I75" s="1">
        <f t="shared" si="40"/>
        <v>0</v>
      </c>
      <c r="J75" s="1">
        <f t="shared" si="40"/>
        <v>0</v>
      </c>
      <c r="K75" s="1">
        <f t="shared" si="40"/>
        <v>0</v>
      </c>
      <c r="L75" s="1">
        <f t="shared" si="40"/>
        <v>0</v>
      </c>
      <c r="M75" s="1">
        <f t="shared" si="40"/>
        <v>0</v>
      </c>
      <c r="N75" s="1">
        <f t="shared" si="40"/>
        <v>0</v>
      </c>
      <c r="O75" s="1">
        <f t="shared" si="40"/>
        <v>0</v>
      </c>
      <c r="P75" s="1">
        <f t="shared" si="40"/>
        <v>0</v>
      </c>
      <c r="Q75" s="1">
        <f t="shared" si="40"/>
        <v>0</v>
      </c>
      <c r="R75" s="1">
        <f t="shared" si="40"/>
        <v>0</v>
      </c>
      <c r="S75" s="1">
        <f t="shared" si="40"/>
        <v>0</v>
      </c>
      <c r="T75" s="1">
        <f t="shared" si="40"/>
        <v>0</v>
      </c>
      <c r="U75" s="1">
        <f t="shared" si="40"/>
        <v>0</v>
      </c>
      <c r="V75" s="1">
        <f t="shared" si="40"/>
        <v>0</v>
      </c>
      <c r="W75" s="1">
        <f t="shared" si="40"/>
        <v>0</v>
      </c>
      <c r="X75" s="1">
        <f t="shared" si="40"/>
        <v>0</v>
      </c>
      <c r="Y75" s="1">
        <f t="shared" si="40"/>
        <v>0</v>
      </c>
      <c r="Z75" s="1">
        <f t="shared" si="40"/>
        <v>0</v>
      </c>
      <c r="AA75" s="1">
        <f t="shared" si="40"/>
        <v>0</v>
      </c>
      <c r="AB75" s="1">
        <f t="shared" si="40"/>
        <v>0</v>
      </c>
      <c r="AC75" s="1">
        <f t="shared" si="40"/>
        <v>0</v>
      </c>
      <c r="AD75" s="1">
        <f t="shared" ref="AD75:CO75" si="41">IF(AD24&gt;15,IF(AD10&gt;23.11666667,IF(AD10&gt;35,IF(AD22&gt;6,IF(AD16&gt;4,IF(AD24&gt;30,IF(AD15&gt;15,84.25,78),62.5),100),IF(AD15&gt;15,100,IF(AD24&gt;40,98.5,99.571429))),IF(AD10&gt;28.19166667,IF(AD12&gt;15,IF(AD22&gt;4,IF(AD12&gt;20,63,56),69.2),50.6),IF(AD18&gt;4,IF(AD16&gt;4,IF(AD15&gt;5,66,71.571429),IF(AD15&gt;4.375,80.8,80.363636)),100))),IF(AD15&gt;0.1,IF(AD25&gt;2,IF(AD15&gt;8,89.4,IF(AD10&gt;15,IF(AD16&gt;4,59.5,IF(AD15&gt;5,73,IF(AD11&gt;5,80.666667,83.4))),IF(AD15&gt;5,70.5,IF(AD15&gt;4,62.4,59)))),IF(AD20&gt;1,IF(AD18&gt;1,IF(AD15&gt;6,58,IF(AD15&gt;3,76,IF(AD15&gt;2.083333333,69,71.25))),48.666667),IF(AD24&gt;30,IF(AD18&gt;1,91.5,65.166667),IF(AD15&gt;8,40.5,IF(AD12&gt;8,IF(AD15&gt;5,IF(AD15&gt;6,30.25,30.8),33.5),IF(AD12&gt;7,27.714286,25.666667)))))),IF(AD11&gt;5,23.333333,14))),IF(AD20&gt;3.333333333,IF(AD16&gt;0,IF(AD15&gt;0,IF(AD15&gt;1.458333333,45.714286,48.285714),25.666667),71.25),IF(AD23&gt;2,IF(AD22&gt;5,IF(AD16&gt;5,20,46.8),IF(AD18&gt;5,IF(AD11&gt;0,IF(AD11&gt;1,8.75,14),3),IF(AD12&gt;1,IF(AD18&gt;0,IF(AD18&gt;3,IF(AD16&gt;4,29.5,38.5),IF(AD25&gt;2,IF(AD22&gt;1,IF(AD11&gt;1,IF(AD11&gt;3,10.666667,11.666667),IF(AD16&gt;0,18.4,21)),IF(AD11&gt;2,21,28)),IF(AD12&gt;5,IF(AD25&gt;0,IF(AD15&gt;2,29.833333,28.428571),23),IF(AD15&gt;1.458333333,16,20.857143)))),52.5),IF(AD15&gt;0,40.8,32.666667)))),IF(AD12&gt;5,IF(AD15&gt;4,22.571429,IF(AD15&gt;1,31.666667,35)),IF(AD22&gt;1,IF(AD23&gt;0,IF(AD20&gt;0,5.833333,IF(AD12&gt;4,IF(AD15&gt;2,12.6,16.875),IF(AD12&gt;3,2.333333,IF(AD18&gt;0,9.7,11)))),28),IF(AD15&gt;0,4.4,0))))))</f>
        <v>0</v>
      </c>
      <c r="AE75" s="1">
        <f t="shared" si="41"/>
        <v>0</v>
      </c>
      <c r="AF75" s="1">
        <f t="shared" si="41"/>
        <v>0</v>
      </c>
      <c r="AG75" s="1">
        <f t="shared" si="41"/>
        <v>0</v>
      </c>
      <c r="AH75" s="1">
        <f t="shared" si="41"/>
        <v>0</v>
      </c>
      <c r="AI75" s="1">
        <f t="shared" si="41"/>
        <v>0</v>
      </c>
      <c r="AJ75" s="1">
        <f t="shared" si="41"/>
        <v>0</v>
      </c>
      <c r="AK75" s="1">
        <f t="shared" si="41"/>
        <v>0</v>
      </c>
      <c r="AL75" s="1">
        <f t="shared" si="41"/>
        <v>0</v>
      </c>
      <c r="AM75" s="1">
        <f t="shared" si="41"/>
        <v>0</v>
      </c>
      <c r="AN75" s="1">
        <f t="shared" si="41"/>
        <v>0</v>
      </c>
      <c r="AO75" s="1">
        <f t="shared" si="41"/>
        <v>0</v>
      </c>
      <c r="AP75" s="1">
        <f t="shared" si="41"/>
        <v>0</v>
      </c>
      <c r="AQ75" s="1">
        <f t="shared" si="41"/>
        <v>0</v>
      </c>
      <c r="AR75" s="1">
        <f t="shared" si="41"/>
        <v>0</v>
      </c>
      <c r="AS75" s="1">
        <f t="shared" si="41"/>
        <v>0</v>
      </c>
      <c r="AT75" s="1">
        <f t="shared" si="41"/>
        <v>0</v>
      </c>
      <c r="AU75" s="1">
        <f t="shared" si="41"/>
        <v>0</v>
      </c>
      <c r="AV75" s="1">
        <f t="shared" si="41"/>
        <v>0</v>
      </c>
      <c r="AW75" s="1">
        <f t="shared" si="41"/>
        <v>0</v>
      </c>
      <c r="AX75" s="1">
        <f t="shared" si="41"/>
        <v>0</v>
      </c>
      <c r="AY75" s="1">
        <f t="shared" si="41"/>
        <v>0</v>
      </c>
      <c r="AZ75" s="1">
        <f t="shared" si="41"/>
        <v>0</v>
      </c>
      <c r="BA75" s="1">
        <f t="shared" si="41"/>
        <v>0</v>
      </c>
      <c r="BB75" s="1">
        <f t="shared" si="41"/>
        <v>0</v>
      </c>
      <c r="BC75" s="1">
        <f t="shared" si="41"/>
        <v>0</v>
      </c>
      <c r="BD75" s="1">
        <f t="shared" si="41"/>
        <v>0</v>
      </c>
      <c r="BE75" s="1">
        <f t="shared" si="41"/>
        <v>0</v>
      </c>
      <c r="BF75" s="1">
        <f t="shared" si="41"/>
        <v>0</v>
      </c>
      <c r="BG75" s="1">
        <f t="shared" si="41"/>
        <v>0</v>
      </c>
      <c r="BH75" s="1">
        <f t="shared" si="41"/>
        <v>0</v>
      </c>
      <c r="BI75" s="1">
        <f t="shared" si="41"/>
        <v>0</v>
      </c>
      <c r="BJ75" s="1">
        <f t="shared" si="41"/>
        <v>0</v>
      </c>
      <c r="BK75" s="1">
        <f t="shared" si="41"/>
        <v>0</v>
      </c>
      <c r="BL75" s="1">
        <f t="shared" si="41"/>
        <v>0</v>
      </c>
      <c r="BM75" s="1">
        <f t="shared" si="41"/>
        <v>0</v>
      </c>
      <c r="BN75" s="1">
        <f t="shared" si="41"/>
        <v>0</v>
      </c>
      <c r="BO75" s="1">
        <f t="shared" si="41"/>
        <v>0</v>
      </c>
      <c r="BP75" s="1">
        <f t="shared" si="41"/>
        <v>0</v>
      </c>
      <c r="BQ75" s="1">
        <f t="shared" si="41"/>
        <v>0</v>
      </c>
      <c r="BR75" s="1">
        <f t="shared" si="41"/>
        <v>0</v>
      </c>
      <c r="BS75" s="1">
        <f t="shared" si="41"/>
        <v>0</v>
      </c>
      <c r="BT75" s="1">
        <f t="shared" si="41"/>
        <v>0</v>
      </c>
      <c r="BU75" s="1">
        <f t="shared" si="41"/>
        <v>0</v>
      </c>
      <c r="BV75" s="1">
        <f t="shared" si="41"/>
        <v>0</v>
      </c>
      <c r="BW75" s="1">
        <f t="shared" si="41"/>
        <v>0</v>
      </c>
      <c r="BX75" s="1">
        <f t="shared" si="41"/>
        <v>0</v>
      </c>
      <c r="BY75" s="1">
        <f t="shared" si="41"/>
        <v>0</v>
      </c>
      <c r="BZ75" s="1">
        <f t="shared" si="41"/>
        <v>0</v>
      </c>
      <c r="CA75" s="1">
        <f t="shared" si="41"/>
        <v>0</v>
      </c>
      <c r="CB75" s="1">
        <f t="shared" si="41"/>
        <v>0</v>
      </c>
      <c r="CC75" s="1">
        <f t="shared" si="41"/>
        <v>0</v>
      </c>
      <c r="CD75" s="1">
        <f t="shared" si="41"/>
        <v>0</v>
      </c>
      <c r="CE75" s="1">
        <f t="shared" si="41"/>
        <v>0</v>
      </c>
      <c r="CF75" s="1">
        <f t="shared" si="41"/>
        <v>0</v>
      </c>
      <c r="CG75" s="1">
        <f t="shared" si="41"/>
        <v>0</v>
      </c>
      <c r="CH75" s="1">
        <f t="shared" si="41"/>
        <v>0</v>
      </c>
      <c r="CI75" s="1">
        <f t="shared" si="41"/>
        <v>0</v>
      </c>
      <c r="CJ75" s="1">
        <f t="shared" si="41"/>
        <v>0</v>
      </c>
      <c r="CK75" s="1">
        <f t="shared" si="41"/>
        <v>0</v>
      </c>
      <c r="CL75" s="1">
        <f t="shared" si="41"/>
        <v>0</v>
      </c>
      <c r="CM75" s="1">
        <f t="shared" si="41"/>
        <v>0</v>
      </c>
      <c r="CN75" s="1">
        <f t="shared" si="41"/>
        <v>0</v>
      </c>
      <c r="CO75" s="1">
        <f t="shared" si="41"/>
        <v>0</v>
      </c>
      <c r="CP75" s="1">
        <f t="shared" ref="CP75:EQ75" si="42">IF(CP24&gt;15,IF(CP10&gt;23.11666667,IF(CP10&gt;35,IF(CP22&gt;6,IF(CP16&gt;4,IF(CP24&gt;30,IF(CP15&gt;15,84.25,78),62.5),100),IF(CP15&gt;15,100,IF(CP24&gt;40,98.5,99.571429))),IF(CP10&gt;28.19166667,IF(CP12&gt;15,IF(CP22&gt;4,IF(CP12&gt;20,63,56),69.2),50.6),IF(CP18&gt;4,IF(CP16&gt;4,IF(CP15&gt;5,66,71.571429),IF(CP15&gt;4.375,80.8,80.363636)),100))),IF(CP15&gt;0.1,IF(CP25&gt;2,IF(CP15&gt;8,89.4,IF(CP10&gt;15,IF(CP16&gt;4,59.5,IF(CP15&gt;5,73,IF(CP11&gt;5,80.666667,83.4))),IF(CP15&gt;5,70.5,IF(CP15&gt;4,62.4,59)))),IF(CP20&gt;1,IF(CP18&gt;1,IF(CP15&gt;6,58,IF(CP15&gt;3,76,IF(CP15&gt;2.083333333,69,71.25))),48.666667),IF(CP24&gt;30,IF(CP18&gt;1,91.5,65.166667),IF(CP15&gt;8,40.5,IF(CP12&gt;8,IF(CP15&gt;5,IF(CP15&gt;6,30.25,30.8),33.5),IF(CP12&gt;7,27.714286,25.666667)))))),IF(CP11&gt;5,23.333333,14))),IF(CP20&gt;3.333333333,IF(CP16&gt;0,IF(CP15&gt;0,IF(CP15&gt;1.458333333,45.714286,48.285714),25.666667),71.25),IF(CP23&gt;2,IF(CP22&gt;5,IF(CP16&gt;5,20,46.8),IF(CP18&gt;5,IF(CP11&gt;0,IF(CP11&gt;1,8.75,14),3),IF(CP12&gt;1,IF(CP18&gt;0,IF(CP18&gt;3,IF(CP16&gt;4,29.5,38.5),IF(CP25&gt;2,IF(CP22&gt;1,IF(CP11&gt;1,IF(CP11&gt;3,10.666667,11.666667),IF(CP16&gt;0,18.4,21)),IF(CP11&gt;2,21,28)),IF(CP12&gt;5,IF(CP25&gt;0,IF(CP15&gt;2,29.833333,28.428571),23),IF(CP15&gt;1.458333333,16,20.857143)))),52.5),IF(CP15&gt;0,40.8,32.666667)))),IF(CP12&gt;5,IF(CP15&gt;4,22.571429,IF(CP15&gt;1,31.666667,35)),IF(CP22&gt;1,IF(CP23&gt;0,IF(CP20&gt;0,5.833333,IF(CP12&gt;4,IF(CP15&gt;2,12.6,16.875),IF(CP12&gt;3,2.333333,IF(CP18&gt;0,9.7,11)))),28),IF(CP15&gt;0,4.4,0))))))</f>
        <v>0</v>
      </c>
      <c r="CQ75" s="1">
        <f t="shared" si="42"/>
        <v>0</v>
      </c>
      <c r="CR75" s="1">
        <f t="shared" si="42"/>
        <v>0</v>
      </c>
      <c r="CS75" s="1">
        <f t="shared" si="42"/>
        <v>0</v>
      </c>
      <c r="CT75" s="1">
        <f t="shared" si="42"/>
        <v>0</v>
      </c>
      <c r="CU75" s="1">
        <f t="shared" si="42"/>
        <v>0</v>
      </c>
      <c r="CV75" s="1">
        <f t="shared" si="42"/>
        <v>0</v>
      </c>
      <c r="CW75" s="1">
        <f t="shared" si="42"/>
        <v>0</v>
      </c>
      <c r="CX75" s="1">
        <f t="shared" si="42"/>
        <v>0</v>
      </c>
      <c r="CY75" s="1">
        <f t="shared" si="42"/>
        <v>0</v>
      </c>
      <c r="CZ75" s="1">
        <f t="shared" si="42"/>
        <v>0</v>
      </c>
      <c r="DA75" s="1">
        <f t="shared" si="42"/>
        <v>0</v>
      </c>
      <c r="DB75" s="1">
        <f t="shared" si="42"/>
        <v>0</v>
      </c>
      <c r="DC75" s="1">
        <f t="shared" si="42"/>
        <v>0</v>
      </c>
      <c r="DD75" s="1">
        <f t="shared" si="42"/>
        <v>0</v>
      </c>
      <c r="DE75" s="1">
        <f t="shared" si="42"/>
        <v>0</v>
      </c>
      <c r="DF75" s="1">
        <f t="shared" si="42"/>
        <v>0</v>
      </c>
      <c r="DG75" s="1">
        <f t="shared" si="42"/>
        <v>0</v>
      </c>
      <c r="DH75" s="1">
        <f t="shared" si="42"/>
        <v>0</v>
      </c>
      <c r="DI75" s="1">
        <f t="shared" si="42"/>
        <v>0</v>
      </c>
      <c r="DJ75" s="1">
        <f t="shared" si="42"/>
        <v>0</v>
      </c>
      <c r="DK75" s="1">
        <f t="shared" si="42"/>
        <v>0</v>
      </c>
      <c r="DL75" s="1">
        <f t="shared" si="42"/>
        <v>0</v>
      </c>
      <c r="DM75" s="1">
        <f t="shared" si="42"/>
        <v>0</v>
      </c>
      <c r="DN75" s="1">
        <f t="shared" si="42"/>
        <v>0</v>
      </c>
      <c r="DO75" s="1">
        <f t="shared" si="42"/>
        <v>0</v>
      </c>
      <c r="DP75" s="1">
        <f t="shared" si="42"/>
        <v>0</v>
      </c>
      <c r="DQ75" s="1">
        <f t="shared" si="42"/>
        <v>0</v>
      </c>
      <c r="DR75" s="1">
        <f t="shared" si="42"/>
        <v>0</v>
      </c>
      <c r="DS75" s="1">
        <f t="shared" si="42"/>
        <v>0</v>
      </c>
      <c r="DT75" s="1">
        <f t="shared" si="42"/>
        <v>0</v>
      </c>
      <c r="DU75" s="1">
        <f t="shared" si="42"/>
        <v>0</v>
      </c>
      <c r="DV75" s="1">
        <f t="shared" si="42"/>
        <v>0</v>
      </c>
      <c r="DW75" s="1">
        <f t="shared" si="42"/>
        <v>0</v>
      </c>
      <c r="DX75" s="1">
        <f t="shared" si="42"/>
        <v>0</v>
      </c>
      <c r="DY75" s="1">
        <f t="shared" si="42"/>
        <v>0</v>
      </c>
      <c r="DZ75" s="1">
        <f t="shared" si="42"/>
        <v>0</v>
      </c>
      <c r="EA75" s="1">
        <f t="shared" si="42"/>
        <v>0</v>
      </c>
      <c r="EB75" s="1">
        <f t="shared" si="42"/>
        <v>0</v>
      </c>
      <c r="EC75" s="1">
        <f t="shared" si="42"/>
        <v>0</v>
      </c>
      <c r="ED75" s="1">
        <f t="shared" si="42"/>
        <v>0</v>
      </c>
      <c r="EE75" s="1">
        <f t="shared" si="42"/>
        <v>0</v>
      </c>
      <c r="EF75" s="1">
        <f t="shared" si="42"/>
        <v>0</v>
      </c>
      <c r="EG75" s="1">
        <f t="shared" si="42"/>
        <v>0</v>
      </c>
      <c r="EH75" s="1">
        <f t="shared" si="42"/>
        <v>0</v>
      </c>
      <c r="EI75" s="1">
        <f t="shared" si="42"/>
        <v>0</v>
      </c>
      <c r="EJ75" s="1">
        <f t="shared" si="42"/>
        <v>0</v>
      </c>
      <c r="EK75" s="1">
        <f t="shared" si="42"/>
        <v>0</v>
      </c>
      <c r="EL75" s="1">
        <f t="shared" si="42"/>
        <v>0</v>
      </c>
      <c r="EM75" s="1">
        <f t="shared" si="42"/>
        <v>0</v>
      </c>
      <c r="EN75" s="1">
        <f t="shared" si="42"/>
        <v>0</v>
      </c>
      <c r="EO75" s="1">
        <f t="shared" si="42"/>
        <v>0</v>
      </c>
      <c r="EP75" s="1">
        <f t="shared" si="42"/>
        <v>0</v>
      </c>
      <c r="EQ75" s="1">
        <f t="shared" si="42"/>
        <v>0</v>
      </c>
    </row>
    <row r="76" spans="1:147" x14ac:dyDescent="0.25">
      <c r="A76" s="1" t="s">
        <v>177</v>
      </c>
      <c r="B76" s="1">
        <f>IF(B24&gt;20,IF(B12&gt;20,IF(B15&gt;10,IF(B21&gt;6,91.5,IF(B15&gt;20,IF(B15&gt;30,99.571429,100),IF(B15&gt;15,95.5,99.25))),76),IF(B18&gt;4,IF(B10&gt;30,IF(B10&gt;45,IF(B11&gt;20,85,76),IF(B22&gt;4,67,IF(B15&gt;10,54,45.5))),IF(B12&gt;7.5,IF(B11&gt;5,IF(B15&gt;8,IF(B15&gt;10,83,88),100),80),IF(B15&gt;4.375,72.75,76.875))),IF(B16&gt;2,IF(B22&gt;3,IF(B20&gt;0,IF(B15&gt;5,42.25,28),IF(B18&gt;1,73,IF(B15&gt;8,58,53.666667))),IF(B15&gt;7,100,IF(B15&gt;6,63,IF(B15&gt;2.083333333,78,67.5)))),IF(B15&gt;0.1,35,18.6)))),IF(B25&gt;3,IF(B18&gt;8,52,IF(B10&gt;4,IF(B16&gt;1,IF(B15&gt;3,IF(B12&gt;6,42,19.25),IF(B16&gt;5,0,IF(B12&gt;5,IF(B15&gt;0,IF(B15&gt;1,28,22.555556),10.333333),IF(B18&gt;1,IF(B11&gt;2,IF(B15&gt;0,16.666667,14.75),10.5),IF(B15&gt;2,3.333333,5.5))))),39.875),IF(B18&gt;0,IF(B16&gt;0,IF(B22&gt;1,IF(B24&gt;5,8.166667,IF(B15&gt;0,11.714286,10)),6),21),IF(B15&gt;0,4.666667,0)))),IF(B11&gt;10,IF(B16&gt;2,IF(B15&gt;4,37.333333,76),IF(B15&gt;2.708333333,70.666667,IF(B15&gt;1.666666667,69,68.6))),IF(B21&gt;2,IF(B15&gt;2.291666667,IF(B16&gt;3,IF(B15&gt;5,IF(B12&gt;7,33.5,34.75),IF(B21&gt;3,51.285714,IF(B15&gt;4,45.5,43.5))),IF(B20&gt;0,IF(B11&gt;5,IF(B15&gt;3,33.285714,34.125),IF(B11&gt;4,31,29.333333)),IF(B12&gt;15,31.5,IF(B11&gt;7,18.2,15.166667)))),IF(B12&gt;6,IF(B15&gt;0,83,59),IF(B24&gt;8,IF(B15&gt;1.458333333,IF(B11&gt;5,53.444444,52.166667),59),IF(B15&gt;1.458333333,26.666667,41.666667)))),IF(B22&gt;4,10.5,IF(B11&gt;0,IF(B15&gt;4,21,IF(B18&gt;2,IF(B11&gt;1,29.75,28),IF(B15&gt;0,33.25,35))),22.4))))))</f>
        <v>22.4</v>
      </c>
      <c r="C76" s="1">
        <f t="shared" ref="C76:AC76" si="43">IF(C24&gt;20,IF(C12&gt;20,IF(C15&gt;10,IF(C21&gt;6,91.5,IF(C15&gt;20,IF(C15&gt;30,99.571429,100),IF(C15&gt;15,95.5,99.25))),76),IF(C18&gt;4,IF(C10&gt;30,IF(C10&gt;45,IF(C11&gt;20,85,76),IF(C22&gt;4,67,IF(C15&gt;10,54,45.5))),IF(C12&gt;7.5,IF(C11&gt;5,IF(C15&gt;8,IF(C15&gt;10,83,88),100),80),IF(C15&gt;4.375,72.75,76.875))),IF(C16&gt;2,IF(C22&gt;3,IF(C20&gt;0,IF(C15&gt;5,42.25,28),IF(C18&gt;1,73,IF(C15&gt;8,58,53.666667))),IF(C15&gt;7,100,IF(C15&gt;6,63,IF(C15&gt;2.083333333,78,67.5)))),IF(C15&gt;0.1,35,18.6)))),IF(C25&gt;3,IF(C18&gt;8,52,IF(C10&gt;4,IF(C16&gt;1,IF(C15&gt;3,IF(C12&gt;6,42,19.25),IF(C16&gt;5,0,IF(C12&gt;5,IF(C15&gt;0,IF(C15&gt;1,28,22.555556),10.333333),IF(C18&gt;1,IF(C11&gt;2,IF(C15&gt;0,16.666667,14.75),10.5),IF(C15&gt;2,3.333333,5.5))))),39.875),IF(C18&gt;0,IF(C16&gt;0,IF(C22&gt;1,IF(C24&gt;5,8.166667,IF(C15&gt;0,11.714286,10)),6),21),IF(C15&gt;0,4.666667,0)))),IF(C11&gt;10,IF(C16&gt;2,IF(C15&gt;4,37.333333,76),IF(C15&gt;2.708333333,70.666667,IF(C15&gt;1.666666667,69,68.6))),IF(C21&gt;2,IF(C15&gt;2.291666667,IF(C16&gt;3,IF(C15&gt;5,IF(C12&gt;7,33.5,34.75),IF(C21&gt;3,51.285714,IF(C15&gt;4,45.5,43.5))),IF(C20&gt;0,IF(C11&gt;5,IF(C15&gt;3,33.285714,34.125),IF(C11&gt;4,31,29.333333)),IF(C12&gt;15,31.5,IF(C11&gt;7,18.2,15.166667)))),IF(C12&gt;6,IF(C15&gt;0,83,59),IF(C24&gt;8,IF(C15&gt;1.458333333,IF(C11&gt;5,53.444444,52.166667),59),IF(C15&gt;1.458333333,26.666667,41.666667)))),IF(C22&gt;4,10.5,IF(C11&gt;0,IF(C15&gt;4,21,IF(C18&gt;2,IF(C11&gt;1,29.75,28),IF(C15&gt;0,33.25,35))),22.4))))))</f>
        <v>22.4</v>
      </c>
      <c r="D76" s="1">
        <f t="shared" si="43"/>
        <v>22.4</v>
      </c>
      <c r="E76" s="1">
        <f t="shared" si="43"/>
        <v>22.4</v>
      </c>
      <c r="F76" s="1">
        <f t="shared" si="43"/>
        <v>22.4</v>
      </c>
      <c r="G76" s="1">
        <f t="shared" si="43"/>
        <v>22.4</v>
      </c>
      <c r="H76" s="1">
        <f t="shared" si="43"/>
        <v>22.4</v>
      </c>
      <c r="I76" s="1">
        <f t="shared" si="43"/>
        <v>22.4</v>
      </c>
      <c r="J76" s="1">
        <f t="shared" si="43"/>
        <v>22.4</v>
      </c>
      <c r="K76" s="1">
        <f t="shared" si="43"/>
        <v>22.4</v>
      </c>
      <c r="L76" s="1">
        <f t="shared" si="43"/>
        <v>22.4</v>
      </c>
      <c r="M76" s="1">
        <f t="shared" si="43"/>
        <v>22.4</v>
      </c>
      <c r="N76" s="1">
        <f t="shared" si="43"/>
        <v>22.4</v>
      </c>
      <c r="O76" s="1">
        <f t="shared" si="43"/>
        <v>22.4</v>
      </c>
      <c r="P76" s="1">
        <f t="shared" si="43"/>
        <v>22.4</v>
      </c>
      <c r="Q76" s="1">
        <f t="shared" si="43"/>
        <v>22.4</v>
      </c>
      <c r="R76" s="1">
        <f t="shared" si="43"/>
        <v>22.4</v>
      </c>
      <c r="S76" s="1">
        <f t="shared" si="43"/>
        <v>22.4</v>
      </c>
      <c r="T76" s="1">
        <f t="shared" si="43"/>
        <v>22.4</v>
      </c>
      <c r="U76" s="1">
        <f t="shared" si="43"/>
        <v>22.4</v>
      </c>
      <c r="V76" s="1">
        <f t="shared" si="43"/>
        <v>22.4</v>
      </c>
      <c r="W76" s="1">
        <f t="shared" si="43"/>
        <v>22.4</v>
      </c>
      <c r="X76" s="1">
        <f t="shared" si="43"/>
        <v>22.4</v>
      </c>
      <c r="Y76" s="1">
        <f t="shared" si="43"/>
        <v>22.4</v>
      </c>
      <c r="Z76" s="1">
        <f t="shared" si="43"/>
        <v>22.4</v>
      </c>
      <c r="AA76" s="1">
        <f t="shared" si="43"/>
        <v>22.4</v>
      </c>
      <c r="AB76" s="1">
        <f t="shared" si="43"/>
        <v>22.4</v>
      </c>
      <c r="AC76" s="1">
        <f t="shared" si="43"/>
        <v>22.4</v>
      </c>
      <c r="AD76" s="1">
        <f t="shared" ref="AD76:CO76" si="44">IF(AD24&gt;20,IF(AD12&gt;20,IF(AD15&gt;10,IF(AD21&gt;6,91.5,IF(AD15&gt;20,IF(AD15&gt;30,99.571429,100),IF(AD15&gt;15,95.5,99.25))),76),IF(AD18&gt;4,IF(AD10&gt;30,IF(AD10&gt;45,IF(AD11&gt;20,85,76),IF(AD22&gt;4,67,IF(AD15&gt;10,54,45.5))),IF(AD12&gt;7.5,IF(AD11&gt;5,IF(AD15&gt;8,IF(AD15&gt;10,83,88),100),80),IF(AD15&gt;4.375,72.75,76.875))),IF(AD16&gt;2,IF(AD22&gt;3,IF(AD20&gt;0,IF(AD15&gt;5,42.25,28),IF(AD18&gt;1,73,IF(AD15&gt;8,58,53.666667))),IF(AD15&gt;7,100,IF(AD15&gt;6,63,IF(AD15&gt;2.083333333,78,67.5)))),IF(AD15&gt;0.1,35,18.6)))),IF(AD25&gt;3,IF(AD18&gt;8,52,IF(AD10&gt;4,IF(AD16&gt;1,IF(AD15&gt;3,IF(AD12&gt;6,42,19.25),IF(AD16&gt;5,0,IF(AD12&gt;5,IF(AD15&gt;0,IF(AD15&gt;1,28,22.555556),10.333333),IF(AD18&gt;1,IF(AD11&gt;2,IF(AD15&gt;0,16.666667,14.75),10.5),IF(AD15&gt;2,3.333333,5.5))))),39.875),IF(AD18&gt;0,IF(AD16&gt;0,IF(AD22&gt;1,IF(AD24&gt;5,8.166667,IF(AD15&gt;0,11.714286,10)),6),21),IF(AD15&gt;0,4.666667,0)))),IF(AD11&gt;10,IF(AD16&gt;2,IF(AD15&gt;4,37.333333,76),IF(AD15&gt;2.708333333,70.666667,IF(AD15&gt;1.666666667,69,68.6))),IF(AD21&gt;2,IF(AD15&gt;2.291666667,IF(AD16&gt;3,IF(AD15&gt;5,IF(AD12&gt;7,33.5,34.75),IF(AD21&gt;3,51.285714,IF(AD15&gt;4,45.5,43.5))),IF(AD20&gt;0,IF(AD11&gt;5,IF(AD15&gt;3,33.285714,34.125),IF(AD11&gt;4,31,29.333333)),IF(AD12&gt;15,31.5,IF(AD11&gt;7,18.2,15.166667)))),IF(AD12&gt;6,IF(AD15&gt;0,83,59),IF(AD24&gt;8,IF(AD15&gt;1.458333333,IF(AD11&gt;5,53.444444,52.166667),59),IF(AD15&gt;1.458333333,26.666667,41.666667)))),IF(AD22&gt;4,10.5,IF(AD11&gt;0,IF(AD15&gt;4,21,IF(AD18&gt;2,IF(AD11&gt;1,29.75,28),IF(AD15&gt;0,33.25,35))),22.4))))))</f>
        <v>22.4</v>
      </c>
      <c r="AE76" s="1">
        <f t="shared" si="44"/>
        <v>22.4</v>
      </c>
      <c r="AF76" s="1">
        <f t="shared" si="44"/>
        <v>22.4</v>
      </c>
      <c r="AG76" s="1">
        <f t="shared" si="44"/>
        <v>22.4</v>
      </c>
      <c r="AH76" s="1">
        <f t="shared" si="44"/>
        <v>22.4</v>
      </c>
      <c r="AI76" s="1">
        <f t="shared" si="44"/>
        <v>22.4</v>
      </c>
      <c r="AJ76" s="1">
        <f t="shared" si="44"/>
        <v>22.4</v>
      </c>
      <c r="AK76" s="1">
        <f t="shared" si="44"/>
        <v>22.4</v>
      </c>
      <c r="AL76" s="1">
        <f t="shared" si="44"/>
        <v>22.4</v>
      </c>
      <c r="AM76" s="1">
        <f t="shared" si="44"/>
        <v>22.4</v>
      </c>
      <c r="AN76" s="1">
        <f t="shared" si="44"/>
        <v>22.4</v>
      </c>
      <c r="AO76" s="1">
        <f t="shared" si="44"/>
        <v>22.4</v>
      </c>
      <c r="AP76" s="1">
        <f t="shared" si="44"/>
        <v>22.4</v>
      </c>
      <c r="AQ76" s="1">
        <f t="shared" si="44"/>
        <v>22.4</v>
      </c>
      <c r="AR76" s="1">
        <f t="shared" si="44"/>
        <v>22.4</v>
      </c>
      <c r="AS76" s="1">
        <f t="shared" si="44"/>
        <v>22.4</v>
      </c>
      <c r="AT76" s="1">
        <f t="shared" si="44"/>
        <v>22.4</v>
      </c>
      <c r="AU76" s="1">
        <f t="shared" si="44"/>
        <v>22.4</v>
      </c>
      <c r="AV76" s="1">
        <f t="shared" si="44"/>
        <v>22.4</v>
      </c>
      <c r="AW76" s="1">
        <f t="shared" si="44"/>
        <v>22.4</v>
      </c>
      <c r="AX76" s="1">
        <f t="shared" si="44"/>
        <v>22.4</v>
      </c>
      <c r="AY76" s="1">
        <f t="shared" si="44"/>
        <v>22.4</v>
      </c>
      <c r="AZ76" s="1">
        <f t="shared" si="44"/>
        <v>22.4</v>
      </c>
      <c r="BA76" s="1">
        <f t="shared" si="44"/>
        <v>22.4</v>
      </c>
      <c r="BB76" s="1">
        <f t="shared" si="44"/>
        <v>22.4</v>
      </c>
      <c r="BC76" s="1">
        <f t="shared" si="44"/>
        <v>22.4</v>
      </c>
      <c r="BD76" s="1">
        <f t="shared" si="44"/>
        <v>22.4</v>
      </c>
      <c r="BE76" s="1">
        <f t="shared" si="44"/>
        <v>22.4</v>
      </c>
      <c r="BF76" s="1">
        <f t="shared" si="44"/>
        <v>22.4</v>
      </c>
      <c r="BG76" s="1">
        <f t="shared" si="44"/>
        <v>22.4</v>
      </c>
      <c r="BH76" s="1">
        <f t="shared" si="44"/>
        <v>22.4</v>
      </c>
      <c r="BI76" s="1">
        <f t="shared" si="44"/>
        <v>22.4</v>
      </c>
      <c r="BJ76" s="1">
        <f t="shared" si="44"/>
        <v>22.4</v>
      </c>
      <c r="BK76" s="1">
        <f t="shared" si="44"/>
        <v>22.4</v>
      </c>
      <c r="BL76" s="1">
        <f t="shared" si="44"/>
        <v>22.4</v>
      </c>
      <c r="BM76" s="1">
        <f t="shared" si="44"/>
        <v>22.4</v>
      </c>
      <c r="BN76" s="1">
        <f t="shared" si="44"/>
        <v>22.4</v>
      </c>
      <c r="BO76" s="1">
        <f t="shared" si="44"/>
        <v>22.4</v>
      </c>
      <c r="BP76" s="1">
        <f t="shared" si="44"/>
        <v>22.4</v>
      </c>
      <c r="BQ76" s="1">
        <f t="shared" si="44"/>
        <v>22.4</v>
      </c>
      <c r="BR76" s="1">
        <f t="shared" si="44"/>
        <v>22.4</v>
      </c>
      <c r="BS76" s="1">
        <f t="shared" si="44"/>
        <v>22.4</v>
      </c>
      <c r="BT76" s="1">
        <f t="shared" si="44"/>
        <v>22.4</v>
      </c>
      <c r="BU76" s="1">
        <f t="shared" si="44"/>
        <v>22.4</v>
      </c>
      <c r="BV76" s="1">
        <f t="shared" si="44"/>
        <v>22.4</v>
      </c>
      <c r="BW76" s="1">
        <f t="shared" si="44"/>
        <v>22.4</v>
      </c>
      <c r="BX76" s="1">
        <f t="shared" si="44"/>
        <v>22.4</v>
      </c>
      <c r="BY76" s="1">
        <f t="shared" si="44"/>
        <v>22.4</v>
      </c>
      <c r="BZ76" s="1">
        <f t="shared" si="44"/>
        <v>22.4</v>
      </c>
      <c r="CA76" s="1">
        <f t="shared" si="44"/>
        <v>22.4</v>
      </c>
      <c r="CB76" s="1">
        <f t="shared" si="44"/>
        <v>22.4</v>
      </c>
      <c r="CC76" s="1">
        <f t="shared" si="44"/>
        <v>22.4</v>
      </c>
      <c r="CD76" s="1">
        <f t="shared" si="44"/>
        <v>22.4</v>
      </c>
      <c r="CE76" s="1">
        <f t="shared" si="44"/>
        <v>22.4</v>
      </c>
      <c r="CF76" s="1">
        <f t="shared" si="44"/>
        <v>22.4</v>
      </c>
      <c r="CG76" s="1">
        <f t="shared" si="44"/>
        <v>22.4</v>
      </c>
      <c r="CH76" s="1">
        <f t="shared" si="44"/>
        <v>22.4</v>
      </c>
      <c r="CI76" s="1">
        <f t="shared" si="44"/>
        <v>22.4</v>
      </c>
      <c r="CJ76" s="1">
        <f t="shared" si="44"/>
        <v>22.4</v>
      </c>
      <c r="CK76" s="1">
        <f t="shared" si="44"/>
        <v>22.4</v>
      </c>
      <c r="CL76" s="1">
        <f t="shared" si="44"/>
        <v>22.4</v>
      </c>
      <c r="CM76" s="1">
        <f t="shared" si="44"/>
        <v>22.4</v>
      </c>
      <c r="CN76" s="1">
        <f t="shared" si="44"/>
        <v>22.4</v>
      </c>
      <c r="CO76" s="1">
        <f t="shared" si="44"/>
        <v>22.4</v>
      </c>
      <c r="CP76" s="1">
        <f t="shared" ref="CP76:EQ76" si="45">IF(CP24&gt;20,IF(CP12&gt;20,IF(CP15&gt;10,IF(CP21&gt;6,91.5,IF(CP15&gt;20,IF(CP15&gt;30,99.571429,100),IF(CP15&gt;15,95.5,99.25))),76),IF(CP18&gt;4,IF(CP10&gt;30,IF(CP10&gt;45,IF(CP11&gt;20,85,76),IF(CP22&gt;4,67,IF(CP15&gt;10,54,45.5))),IF(CP12&gt;7.5,IF(CP11&gt;5,IF(CP15&gt;8,IF(CP15&gt;10,83,88),100),80),IF(CP15&gt;4.375,72.75,76.875))),IF(CP16&gt;2,IF(CP22&gt;3,IF(CP20&gt;0,IF(CP15&gt;5,42.25,28),IF(CP18&gt;1,73,IF(CP15&gt;8,58,53.666667))),IF(CP15&gt;7,100,IF(CP15&gt;6,63,IF(CP15&gt;2.083333333,78,67.5)))),IF(CP15&gt;0.1,35,18.6)))),IF(CP25&gt;3,IF(CP18&gt;8,52,IF(CP10&gt;4,IF(CP16&gt;1,IF(CP15&gt;3,IF(CP12&gt;6,42,19.25),IF(CP16&gt;5,0,IF(CP12&gt;5,IF(CP15&gt;0,IF(CP15&gt;1,28,22.555556),10.333333),IF(CP18&gt;1,IF(CP11&gt;2,IF(CP15&gt;0,16.666667,14.75),10.5),IF(CP15&gt;2,3.333333,5.5))))),39.875),IF(CP18&gt;0,IF(CP16&gt;0,IF(CP22&gt;1,IF(CP24&gt;5,8.166667,IF(CP15&gt;0,11.714286,10)),6),21),IF(CP15&gt;0,4.666667,0)))),IF(CP11&gt;10,IF(CP16&gt;2,IF(CP15&gt;4,37.333333,76),IF(CP15&gt;2.708333333,70.666667,IF(CP15&gt;1.666666667,69,68.6))),IF(CP21&gt;2,IF(CP15&gt;2.291666667,IF(CP16&gt;3,IF(CP15&gt;5,IF(CP12&gt;7,33.5,34.75),IF(CP21&gt;3,51.285714,IF(CP15&gt;4,45.5,43.5))),IF(CP20&gt;0,IF(CP11&gt;5,IF(CP15&gt;3,33.285714,34.125),IF(CP11&gt;4,31,29.333333)),IF(CP12&gt;15,31.5,IF(CP11&gt;7,18.2,15.166667)))),IF(CP12&gt;6,IF(CP15&gt;0,83,59),IF(CP24&gt;8,IF(CP15&gt;1.458333333,IF(CP11&gt;5,53.444444,52.166667),59),IF(CP15&gt;1.458333333,26.666667,41.666667)))),IF(CP22&gt;4,10.5,IF(CP11&gt;0,IF(CP15&gt;4,21,IF(CP18&gt;2,IF(CP11&gt;1,29.75,28),IF(CP15&gt;0,33.25,35))),22.4))))))</f>
        <v>22.4</v>
      </c>
      <c r="CQ76" s="1">
        <f t="shared" si="45"/>
        <v>22.4</v>
      </c>
      <c r="CR76" s="1">
        <f t="shared" si="45"/>
        <v>22.4</v>
      </c>
      <c r="CS76" s="1">
        <f t="shared" si="45"/>
        <v>22.4</v>
      </c>
      <c r="CT76" s="1">
        <f t="shared" si="45"/>
        <v>22.4</v>
      </c>
      <c r="CU76" s="1">
        <f t="shared" si="45"/>
        <v>22.4</v>
      </c>
      <c r="CV76" s="1">
        <f t="shared" si="45"/>
        <v>22.4</v>
      </c>
      <c r="CW76" s="1">
        <f t="shared" si="45"/>
        <v>22.4</v>
      </c>
      <c r="CX76" s="1">
        <f t="shared" si="45"/>
        <v>22.4</v>
      </c>
      <c r="CY76" s="1">
        <f t="shared" si="45"/>
        <v>22.4</v>
      </c>
      <c r="CZ76" s="1">
        <f t="shared" si="45"/>
        <v>22.4</v>
      </c>
      <c r="DA76" s="1">
        <f t="shared" si="45"/>
        <v>22.4</v>
      </c>
      <c r="DB76" s="1">
        <f t="shared" si="45"/>
        <v>22.4</v>
      </c>
      <c r="DC76" s="1">
        <f t="shared" si="45"/>
        <v>22.4</v>
      </c>
      <c r="DD76" s="1">
        <f t="shared" si="45"/>
        <v>22.4</v>
      </c>
      <c r="DE76" s="1">
        <f t="shared" si="45"/>
        <v>22.4</v>
      </c>
      <c r="DF76" s="1">
        <f t="shared" si="45"/>
        <v>22.4</v>
      </c>
      <c r="DG76" s="1">
        <f t="shared" si="45"/>
        <v>22.4</v>
      </c>
      <c r="DH76" s="1">
        <f t="shared" si="45"/>
        <v>22.4</v>
      </c>
      <c r="DI76" s="1">
        <f t="shared" si="45"/>
        <v>22.4</v>
      </c>
      <c r="DJ76" s="1">
        <f t="shared" si="45"/>
        <v>22.4</v>
      </c>
      <c r="DK76" s="1">
        <f t="shared" si="45"/>
        <v>22.4</v>
      </c>
      <c r="DL76" s="1">
        <f t="shared" si="45"/>
        <v>22.4</v>
      </c>
      <c r="DM76" s="1">
        <f t="shared" si="45"/>
        <v>22.4</v>
      </c>
      <c r="DN76" s="1">
        <f t="shared" si="45"/>
        <v>22.4</v>
      </c>
      <c r="DO76" s="1">
        <f t="shared" si="45"/>
        <v>22.4</v>
      </c>
      <c r="DP76" s="1">
        <f t="shared" si="45"/>
        <v>22.4</v>
      </c>
      <c r="DQ76" s="1">
        <f t="shared" si="45"/>
        <v>22.4</v>
      </c>
      <c r="DR76" s="1">
        <f t="shared" si="45"/>
        <v>22.4</v>
      </c>
      <c r="DS76" s="1">
        <f t="shared" si="45"/>
        <v>22.4</v>
      </c>
      <c r="DT76" s="1">
        <f t="shared" si="45"/>
        <v>22.4</v>
      </c>
      <c r="DU76" s="1">
        <f t="shared" si="45"/>
        <v>22.4</v>
      </c>
      <c r="DV76" s="1">
        <f t="shared" si="45"/>
        <v>22.4</v>
      </c>
      <c r="DW76" s="1">
        <f t="shared" si="45"/>
        <v>22.4</v>
      </c>
      <c r="DX76" s="1">
        <f t="shared" si="45"/>
        <v>22.4</v>
      </c>
      <c r="DY76" s="1">
        <f t="shared" si="45"/>
        <v>22.4</v>
      </c>
      <c r="DZ76" s="1">
        <f t="shared" si="45"/>
        <v>22.4</v>
      </c>
      <c r="EA76" s="1">
        <f t="shared" si="45"/>
        <v>22.4</v>
      </c>
      <c r="EB76" s="1">
        <f t="shared" si="45"/>
        <v>22.4</v>
      </c>
      <c r="EC76" s="1">
        <f t="shared" si="45"/>
        <v>22.4</v>
      </c>
      <c r="ED76" s="1">
        <f t="shared" si="45"/>
        <v>22.4</v>
      </c>
      <c r="EE76" s="1">
        <f t="shared" si="45"/>
        <v>22.4</v>
      </c>
      <c r="EF76" s="1">
        <f t="shared" si="45"/>
        <v>22.4</v>
      </c>
      <c r="EG76" s="1">
        <f t="shared" si="45"/>
        <v>22.4</v>
      </c>
      <c r="EH76" s="1">
        <f t="shared" si="45"/>
        <v>22.4</v>
      </c>
      <c r="EI76" s="1">
        <f t="shared" si="45"/>
        <v>22.4</v>
      </c>
      <c r="EJ76" s="1">
        <f t="shared" si="45"/>
        <v>22.4</v>
      </c>
      <c r="EK76" s="1">
        <f t="shared" si="45"/>
        <v>22.4</v>
      </c>
      <c r="EL76" s="1">
        <f t="shared" si="45"/>
        <v>22.4</v>
      </c>
      <c r="EM76" s="1">
        <f t="shared" si="45"/>
        <v>22.4</v>
      </c>
      <c r="EN76" s="1">
        <f t="shared" si="45"/>
        <v>22.4</v>
      </c>
      <c r="EO76" s="1">
        <f t="shared" si="45"/>
        <v>22.4</v>
      </c>
      <c r="EP76" s="1">
        <f t="shared" si="45"/>
        <v>22.4</v>
      </c>
      <c r="EQ76" s="1">
        <f t="shared" si="45"/>
        <v>22.4</v>
      </c>
    </row>
    <row r="77" spans="1:147" x14ac:dyDescent="0.25">
      <c r="A77" s="1" t="s">
        <v>178</v>
      </c>
      <c r="B77" s="1">
        <f>IF(B15&gt;4,IF(B12&gt;8,IF(B15&gt;25,IF(B15&gt;30,100,99),IF(B22&gt;3,IF(B18&gt;4,IF(B15&gt;8,IF(B16&gt;4,IF(B24&gt;60,IF(B11&gt;15,62.5,63),IF(B15&gt;15,78.571429,IF(B21&gt;3,IF(B15&gt;10,67.333333,IF(B11&gt;15,72,70)),IF(B16&gt;8,IF(B15&gt;10,78,77.75),70)))),IF(B15&gt;15,90,100)),IF(B16&gt;6,90,IF(B11&gt;9,46.666667,IF(B11&gt;5,IF(B15&gt;5,66,64.666667),56)))),IF(B15&gt;9,37,IF(B25&gt;1,IF(B11&gt;9,56,55.75),58.666667))),IF(B21&gt;3,63.5,IF(B22&gt;2,IF(B12&gt;10,IF(B11&gt;15,91.5,95.666667),91.444444),IF(B15&gt;5,IF(B15&gt;7,83,75.333333),97))))),IF(B15&gt;5,IF(B24&gt;20,25.666667,20.111111),IF(B16&gt;0.625,IF(B18&gt;1,IF(B16&gt;2,IF(B11&gt;6,62.090909,54),35),20.333333),IF(B15&gt;4.375,69.8,78.2)))),IF(B25&gt;2,IF(B18&gt;0,IF(B23&gt;1,IF(B11&gt;3,IF(B15&gt;0,IF(B18&gt;2,9.333333,IF(B16&gt;2,IF(B15&gt;1,13.75,17.5),IF(B12&gt;3,IF(B15&gt;2,21,22.285714),18))),IF(B12&gt;9,21,IF(B11&gt;5,28,25.4))),IF(B23&gt;2,IF(B16&gt;0,IF(B10&gt;4,IF(B16&gt;2,17.5,IF(B12&gt;3,15,IF(B15&gt;1,14,13.8))),7),27.75),IF(B15&gt;0,4.5,7))),37),IF(B15&gt;0,2.5,0)),IF(B12&gt;1,IF(B11&gt;4.983333333,IF(B15&gt;3,IF(B21&gt;4,IF(B11&gt;5,42,40),52.833333),IF(B11&gt;5.1,IF(B11&gt;11.55833333,73.285714,IF(B11&gt;5.816666667,IF(B15&gt;1,IF(B15&gt;2.708333333,63.285714,63.666667),62.75),59)),IF(B15&gt;0,80,83))),IF(B24&gt;5,IF(B24&gt;15,74,IF(B18&gt;0.2,IF(B16&gt;1,IF(B15&gt;1.458333333,24.5,33.125),40.444444),IF(B16&gt;0,IF(B15&gt;1.458333333,42,44.181818),49.166667))),8.666667)),IF(B18&gt;15,54.222222,IF(B10&gt;20,IF(B15&gt;0,15,9.333333),IF(B11&gt;1,0,4.666667))))))</f>
        <v>4.6666670000000003</v>
      </c>
      <c r="C77" s="1">
        <f t="shared" ref="C77:AC77" si="46">IF(C15&gt;4,IF(C12&gt;8,IF(C15&gt;25,IF(C15&gt;30,100,99),IF(C22&gt;3,IF(C18&gt;4,IF(C15&gt;8,IF(C16&gt;4,IF(C24&gt;60,IF(C11&gt;15,62.5,63),IF(C15&gt;15,78.571429,IF(C21&gt;3,IF(C15&gt;10,67.333333,IF(C11&gt;15,72,70)),IF(C16&gt;8,IF(C15&gt;10,78,77.75),70)))),IF(C15&gt;15,90,100)),IF(C16&gt;6,90,IF(C11&gt;9,46.666667,IF(C11&gt;5,IF(C15&gt;5,66,64.666667),56)))),IF(C15&gt;9,37,IF(C25&gt;1,IF(C11&gt;9,56,55.75),58.666667))),IF(C21&gt;3,63.5,IF(C22&gt;2,IF(C12&gt;10,IF(C11&gt;15,91.5,95.666667),91.444444),IF(C15&gt;5,IF(C15&gt;7,83,75.333333),97))))),IF(C15&gt;5,IF(C24&gt;20,25.666667,20.111111),IF(C16&gt;0.625,IF(C18&gt;1,IF(C16&gt;2,IF(C11&gt;6,62.090909,54),35),20.333333),IF(C15&gt;4.375,69.8,78.2)))),IF(C25&gt;2,IF(C18&gt;0,IF(C23&gt;1,IF(C11&gt;3,IF(C15&gt;0,IF(C18&gt;2,9.333333,IF(C16&gt;2,IF(C15&gt;1,13.75,17.5),IF(C12&gt;3,IF(C15&gt;2,21,22.285714),18))),IF(C12&gt;9,21,IF(C11&gt;5,28,25.4))),IF(C23&gt;2,IF(C16&gt;0,IF(C10&gt;4,IF(C16&gt;2,17.5,IF(C12&gt;3,15,IF(C15&gt;1,14,13.8))),7),27.75),IF(C15&gt;0,4.5,7))),37),IF(C15&gt;0,2.5,0)),IF(C12&gt;1,IF(C11&gt;4.983333333,IF(C15&gt;3,IF(C21&gt;4,IF(C11&gt;5,42,40),52.833333),IF(C11&gt;5.1,IF(C11&gt;11.55833333,73.285714,IF(C11&gt;5.816666667,IF(C15&gt;1,IF(C15&gt;2.708333333,63.285714,63.666667),62.75),59)),IF(C15&gt;0,80,83))),IF(C24&gt;5,IF(C24&gt;15,74,IF(C18&gt;0.2,IF(C16&gt;1,IF(C15&gt;1.458333333,24.5,33.125),40.444444),IF(C16&gt;0,IF(C15&gt;1.458333333,42,44.181818),49.166667))),8.666667)),IF(C18&gt;15,54.222222,IF(C10&gt;20,IF(C15&gt;0,15,9.333333),IF(C11&gt;1,0,4.666667))))))</f>
        <v>4.6666670000000003</v>
      </c>
      <c r="D77" s="1">
        <f t="shared" si="46"/>
        <v>4.6666670000000003</v>
      </c>
      <c r="E77" s="1">
        <f t="shared" si="46"/>
        <v>4.6666670000000003</v>
      </c>
      <c r="F77" s="1">
        <f t="shared" si="46"/>
        <v>4.6666670000000003</v>
      </c>
      <c r="G77" s="1">
        <f t="shared" si="46"/>
        <v>4.6666670000000003</v>
      </c>
      <c r="H77" s="1">
        <f t="shared" si="46"/>
        <v>4.6666670000000003</v>
      </c>
      <c r="I77" s="1">
        <f t="shared" si="46"/>
        <v>4.6666670000000003</v>
      </c>
      <c r="J77" s="1">
        <f t="shared" si="46"/>
        <v>4.6666670000000003</v>
      </c>
      <c r="K77" s="1">
        <f t="shared" si="46"/>
        <v>4.6666670000000003</v>
      </c>
      <c r="L77" s="1">
        <f t="shared" si="46"/>
        <v>4.6666670000000003</v>
      </c>
      <c r="M77" s="1">
        <f t="shared" si="46"/>
        <v>4.6666670000000003</v>
      </c>
      <c r="N77" s="1">
        <f t="shared" si="46"/>
        <v>4.6666670000000003</v>
      </c>
      <c r="O77" s="1">
        <f t="shared" si="46"/>
        <v>4.6666670000000003</v>
      </c>
      <c r="P77" s="1">
        <f t="shared" si="46"/>
        <v>4.6666670000000003</v>
      </c>
      <c r="Q77" s="1">
        <f t="shared" si="46"/>
        <v>4.6666670000000003</v>
      </c>
      <c r="R77" s="1">
        <f t="shared" si="46"/>
        <v>4.6666670000000003</v>
      </c>
      <c r="S77" s="1">
        <f t="shared" si="46"/>
        <v>4.6666670000000003</v>
      </c>
      <c r="T77" s="1">
        <f t="shared" si="46"/>
        <v>4.6666670000000003</v>
      </c>
      <c r="U77" s="1">
        <f t="shared" si="46"/>
        <v>4.6666670000000003</v>
      </c>
      <c r="V77" s="1">
        <f t="shared" si="46"/>
        <v>4.6666670000000003</v>
      </c>
      <c r="W77" s="1">
        <f t="shared" si="46"/>
        <v>4.6666670000000003</v>
      </c>
      <c r="X77" s="1">
        <f t="shared" si="46"/>
        <v>4.6666670000000003</v>
      </c>
      <c r="Y77" s="1">
        <f t="shared" si="46"/>
        <v>4.6666670000000003</v>
      </c>
      <c r="Z77" s="1">
        <f t="shared" si="46"/>
        <v>4.6666670000000003</v>
      </c>
      <c r="AA77" s="1">
        <f t="shared" si="46"/>
        <v>4.6666670000000003</v>
      </c>
      <c r="AB77" s="1">
        <f t="shared" si="46"/>
        <v>4.6666670000000003</v>
      </c>
      <c r="AC77" s="1">
        <f t="shared" si="46"/>
        <v>4.6666670000000003</v>
      </c>
      <c r="AD77" s="1">
        <f t="shared" ref="AD77:CO77" si="47">IF(AD15&gt;4,IF(AD12&gt;8,IF(AD15&gt;25,IF(AD15&gt;30,100,99),IF(AD22&gt;3,IF(AD18&gt;4,IF(AD15&gt;8,IF(AD16&gt;4,IF(AD24&gt;60,IF(AD11&gt;15,62.5,63),IF(AD15&gt;15,78.571429,IF(AD21&gt;3,IF(AD15&gt;10,67.333333,IF(AD11&gt;15,72,70)),IF(AD16&gt;8,IF(AD15&gt;10,78,77.75),70)))),IF(AD15&gt;15,90,100)),IF(AD16&gt;6,90,IF(AD11&gt;9,46.666667,IF(AD11&gt;5,IF(AD15&gt;5,66,64.666667),56)))),IF(AD15&gt;9,37,IF(AD25&gt;1,IF(AD11&gt;9,56,55.75),58.666667))),IF(AD21&gt;3,63.5,IF(AD22&gt;2,IF(AD12&gt;10,IF(AD11&gt;15,91.5,95.666667),91.444444),IF(AD15&gt;5,IF(AD15&gt;7,83,75.333333),97))))),IF(AD15&gt;5,IF(AD24&gt;20,25.666667,20.111111),IF(AD16&gt;0.625,IF(AD18&gt;1,IF(AD16&gt;2,IF(AD11&gt;6,62.090909,54),35),20.333333),IF(AD15&gt;4.375,69.8,78.2)))),IF(AD25&gt;2,IF(AD18&gt;0,IF(AD23&gt;1,IF(AD11&gt;3,IF(AD15&gt;0,IF(AD18&gt;2,9.333333,IF(AD16&gt;2,IF(AD15&gt;1,13.75,17.5),IF(AD12&gt;3,IF(AD15&gt;2,21,22.285714),18))),IF(AD12&gt;9,21,IF(AD11&gt;5,28,25.4))),IF(AD23&gt;2,IF(AD16&gt;0,IF(AD10&gt;4,IF(AD16&gt;2,17.5,IF(AD12&gt;3,15,IF(AD15&gt;1,14,13.8))),7),27.75),IF(AD15&gt;0,4.5,7))),37),IF(AD15&gt;0,2.5,0)),IF(AD12&gt;1,IF(AD11&gt;4.983333333,IF(AD15&gt;3,IF(AD21&gt;4,IF(AD11&gt;5,42,40),52.833333),IF(AD11&gt;5.1,IF(AD11&gt;11.55833333,73.285714,IF(AD11&gt;5.816666667,IF(AD15&gt;1,IF(AD15&gt;2.708333333,63.285714,63.666667),62.75),59)),IF(AD15&gt;0,80,83))),IF(AD24&gt;5,IF(AD24&gt;15,74,IF(AD18&gt;0.2,IF(AD16&gt;1,IF(AD15&gt;1.458333333,24.5,33.125),40.444444),IF(AD16&gt;0,IF(AD15&gt;1.458333333,42,44.181818),49.166667))),8.666667)),IF(AD18&gt;15,54.222222,IF(AD10&gt;20,IF(AD15&gt;0,15,9.333333),IF(AD11&gt;1,0,4.666667))))))</f>
        <v>4.6666670000000003</v>
      </c>
      <c r="AE77" s="1">
        <f t="shared" si="47"/>
        <v>4.6666670000000003</v>
      </c>
      <c r="AF77" s="1">
        <f t="shared" si="47"/>
        <v>4.6666670000000003</v>
      </c>
      <c r="AG77" s="1">
        <f t="shared" si="47"/>
        <v>4.6666670000000003</v>
      </c>
      <c r="AH77" s="1">
        <f t="shared" si="47"/>
        <v>4.6666670000000003</v>
      </c>
      <c r="AI77" s="1">
        <f t="shared" si="47"/>
        <v>4.6666670000000003</v>
      </c>
      <c r="AJ77" s="1">
        <f t="shared" si="47"/>
        <v>4.6666670000000003</v>
      </c>
      <c r="AK77" s="1">
        <f t="shared" si="47"/>
        <v>4.6666670000000003</v>
      </c>
      <c r="AL77" s="1">
        <f t="shared" si="47"/>
        <v>4.6666670000000003</v>
      </c>
      <c r="AM77" s="1">
        <f t="shared" si="47"/>
        <v>4.6666670000000003</v>
      </c>
      <c r="AN77" s="1">
        <f t="shared" si="47"/>
        <v>4.6666670000000003</v>
      </c>
      <c r="AO77" s="1">
        <f t="shared" si="47"/>
        <v>4.6666670000000003</v>
      </c>
      <c r="AP77" s="1">
        <f t="shared" si="47"/>
        <v>4.6666670000000003</v>
      </c>
      <c r="AQ77" s="1">
        <f t="shared" si="47"/>
        <v>4.6666670000000003</v>
      </c>
      <c r="AR77" s="1">
        <f t="shared" si="47"/>
        <v>4.6666670000000003</v>
      </c>
      <c r="AS77" s="1">
        <f t="shared" si="47"/>
        <v>4.6666670000000003</v>
      </c>
      <c r="AT77" s="1">
        <f t="shared" si="47"/>
        <v>4.6666670000000003</v>
      </c>
      <c r="AU77" s="1">
        <f t="shared" si="47"/>
        <v>4.6666670000000003</v>
      </c>
      <c r="AV77" s="1">
        <f t="shared" si="47"/>
        <v>4.6666670000000003</v>
      </c>
      <c r="AW77" s="1">
        <f t="shared" si="47"/>
        <v>4.6666670000000003</v>
      </c>
      <c r="AX77" s="1">
        <f t="shared" si="47"/>
        <v>4.6666670000000003</v>
      </c>
      <c r="AY77" s="1">
        <f t="shared" si="47"/>
        <v>4.6666670000000003</v>
      </c>
      <c r="AZ77" s="1">
        <f t="shared" si="47"/>
        <v>4.6666670000000003</v>
      </c>
      <c r="BA77" s="1">
        <f t="shared" si="47"/>
        <v>4.6666670000000003</v>
      </c>
      <c r="BB77" s="1">
        <f t="shared" si="47"/>
        <v>4.6666670000000003</v>
      </c>
      <c r="BC77" s="1">
        <f t="shared" si="47"/>
        <v>4.6666670000000003</v>
      </c>
      <c r="BD77" s="1">
        <f t="shared" si="47"/>
        <v>4.6666670000000003</v>
      </c>
      <c r="BE77" s="1">
        <f t="shared" si="47"/>
        <v>4.6666670000000003</v>
      </c>
      <c r="BF77" s="1">
        <f t="shared" si="47"/>
        <v>4.6666670000000003</v>
      </c>
      <c r="BG77" s="1">
        <f t="shared" si="47"/>
        <v>4.6666670000000003</v>
      </c>
      <c r="BH77" s="1">
        <f t="shared" si="47"/>
        <v>4.6666670000000003</v>
      </c>
      <c r="BI77" s="1">
        <f t="shared" si="47"/>
        <v>4.6666670000000003</v>
      </c>
      <c r="BJ77" s="1">
        <f t="shared" si="47"/>
        <v>4.6666670000000003</v>
      </c>
      <c r="BK77" s="1">
        <f t="shared" si="47"/>
        <v>4.6666670000000003</v>
      </c>
      <c r="BL77" s="1">
        <f t="shared" si="47"/>
        <v>4.6666670000000003</v>
      </c>
      <c r="BM77" s="1">
        <f t="shared" si="47"/>
        <v>4.6666670000000003</v>
      </c>
      <c r="BN77" s="1">
        <f t="shared" si="47"/>
        <v>4.6666670000000003</v>
      </c>
      <c r="BO77" s="1">
        <f t="shared" si="47"/>
        <v>4.6666670000000003</v>
      </c>
      <c r="BP77" s="1">
        <f t="shared" si="47"/>
        <v>4.6666670000000003</v>
      </c>
      <c r="BQ77" s="1">
        <f t="shared" si="47"/>
        <v>4.6666670000000003</v>
      </c>
      <c r="BR77" s="1">
        <f t="shared" si="47"/>
        <v>4.6666670000000003</v>
      </c>
      <c r="BS77" s="1">
        <f t="shared" si="47"/>
        <v>4.6666670000000003</v>
      </c>
      <c r="BT77" s="1">
        <f t="shared" si="47"/>
        <v>4.6666670000000003</v>
      </c>
      <c r="BU77" s="1">
        <f t="shared" si="47"/>
        <v>4.6666670000000003</v>
      </c>
      <c r="BV77" s="1">
        <f t="shared" si="47"/>
        <v>4.6666670000000003</v>
      </c>
      <c r="BW77" s="1">
        <f t="shared" si="47"/>
        <v>4.6666670000000003</v>
      </c>
      <c r="BX77" s="1">
        <f t="shared" si="47"/>
        <v>4.6666670000000003</v>
      </c>
      <c r="BY77" s="1">
        <f t="shared" si="47"/>
        <v>4.6666670000000003</v>
      </c>
      <c r="BZ77" s="1">
        <f t="shared" si="47"/>
        <v>4.6666670000000003</v>
      </c>
      <c r="CA77" s="1">
        <f t="shared" si="47"/>
        <v>4.6666670000000003</v>
      </c>
      <c r="CB77" s="1">
        <f t="shared" si="47"/>
        <v>4.6666670000000003</v>
      </c>
      <c r="CC77" s="1">
        <f t="shared" si="47"/>
        <v>4.6666670000000003</v>
      </c>
      <c r="CD77" s="1">
        <f t="shared" si="47"/>
        <v>4.6666670000000003</v>
      </c>
      <c r="CE77" s="1">
        <f t="shared" si="47"/>
        <v>4.6666670000000003</v>
      </c>
      <c r="CF77" s="1">
        <f t="shared" si="47"/>
        <v>4.6666670000000003</v>
      </c>
      <c r="CG77" s="1">
        <f t="shared" si="47"/>
        <v>4.6666670000000003</v>
      </c>
      <c r="CH77" s="1">
        <f t="shared" si="47"/>
        <v>4.6666670000000003</v>
      </c>
      <c r="CI77" s="1">
        <f t="shared" si="47"/>
        <v>4.6666670000000003</v>
      </c>
      <c r="CJ77" s="1">
        <f t="shared" si="47"/>
        <v>4.6666670000000003</v>
      </c>
      <c r="CK77" s="1">
        <f t="shared" si="47"/>
        <v>4.6666670000000003</v>
      </c>
      <c r="CL77" s="1">
        <f t="shared" si="47"/>
        <v>4.6666670000000003</v>
      </c>
      <c r="CM77" s="1">
        <f t="shared" si="47"/>
        <v>4.6666670000000003</v>
      </c>
      <c r="CN77" s="1">
        <f t="shared" si="47"/>
        <v>4.6666670000000003</v>
      </c>
      <c r="CO77" s="1">
        <f t="shared" si="47"/>
        <v>4.6666670000000003</v>
      </c>
      <c r="CP77" s="1">
        <f t="shared" ref="CP77:EQ77" si="48">IF(CP15&gt;4,IF(CP12&gt;8,IF(CP15&gt;25,IF(CP15&gt;30,100,99),IF(CP22&gt;3,IF(CP18&gt;4,IF(CP15&gt;8,IF(CP16&gt;4,IF(CP24&gt;60,IF(CP11&gt;15,62.5,63),IF(CP15&gt;15,78.571429,IF(CP21&gt;3,IF(CP15&gt;10,67.333333,IF(CP11&gt;15,72,70)),IF(CP16&gt;8,IF(CP15&gt;10,78,77.75),70)))),IF(CP15&gt;15,90,100)),IF(CP16&gt;6,90,IF(CP11&gt;9,46.666667,IF(CP11&gt;5,IF(CP15&gt;5,66,64.666667),56)))),IF(CP15&gt;9,37,IF(CP25&gt;1,IF(CP11&gt;9,56,55.75),58.666667))),IF(CP21&gt;3,63.5,IF(CP22&gt;2,IF(CP12&gt;10,IF(CP11&gt;15,91.5,95.666667),91.444444),IF(CP15&gt;5,IF(CP15&gt;7,83,75.333333),97))))),IF(CP15&gt;5,IF(CP24&gt;20,25.666667,20.111111),IF(CP16&gt;0.625,IF(CP18&gt;1,IF(CP16&gt;2,IF(CP11&gt;6,62.090909,54),35),20.333333),IF(CP15&gt;4.375,69.8,78.2)))),IF(CP25&gt;2,IF(CP18&gt;0,IF(CP23&gt;1,IF(CP11&gt;3,IF(CP15&gt;0,IF(CP18&gt;2,9.333333,IF(CP16&gt;2,IF(CP15&gt;1,13.75,17.5),IF(CP12&gt;3,IF(CP15&gt;2,21,22.285714),18))),IF(CP12&gt;9,21,IF(CP11&gt;5,28,25.4))),IF(CP23&gt;2,IF(CP16&gt;0,IF(CP10&gt;4,IF(CP16&gt;2,17.5,IF(CP12&gt;3,15,IF(CP15&gt;1,14,13.8))),7),27.75),IF(CP15&gt;0,4.5,7))),37),IF(CP15&gt;0,2.5,0)),IF(CP12&gt;1,IF(CP11&gt;4.983333333,IF(CP15&gt;3,IF(CP21&gt;4,IF(CP11&gt;5,42,40),52.833333),IF(CP11&gt;5.1,IF(CP11&gt;11.55833333,73.285714,IF(CP11&gt;5.816666667,IF(CP15&gt;1,IF(CP15&gt;2.708333333,63.285714,63.666667),62.75),59)),IF(CP15&gt;0,80,83))),IF(CP24&gt;5,IF(CP24&gt;15,74,IF(CP18&gt;0.2,IF(CP16&gt;1,IF(CP15&gt;1.458333333,24.5,33.125),40.444444),IF(CP16&gt;0,IF(CP15&gt;1.458333333,42,44.181818),49.166667))),8.666667)),IF(CP18&gt;15,54.222222,IF(CP10&gt;20,IF(CP15&gt;0,15,9.333333),IF(CP11&gt;1,0,4.666667))))))</f>
        <v>4.6666670000000003</v>
      </c>
      <c r="CQ77" s="1">
        <f t="shared" si="48"/>
        <v>4.6666670000000003</v>
      </c>
      <c r="CR77" s="1">
        <f t="shared" si="48"/>
        <v>4.6666670000000003</v>
      </c>
      <c r="CS77" s="1">
        <f t="shared" si="48"/>
        <v>4.6666670000000003</v>
      </c>
      <c r="CT77" s="1">
        <f t="shared" si="48"/>
        <v>4.6666670000000003</v>
      </c>
      <c r="CU77" s="1">
        <f t="shared" si="48"/>
        <v>4.6666670000000003</v>
      </c>
      <c r="CV77" s="1">
        <f t="shared" si="48"/>
        <v>4.6666670000000003</v>
      </c>
      <c r="CW77" s="1">
        <f t="shared" si="48"/>
        <v>4.6666670000000003</v>
      </c>
      <c r="CX77" s="1">
        <f t="shared" si="48"/>
        <v>4.6666670000000003</v>
      </c>
      <c r="CY77" s="1">
        <f t="shared" si="48"/>
        <v>4.6666670000000003</v>
      </c>
      <c r="CZ77" s="1">
        <f t="shared" si="48"/>
        <v>4.6666670000000003</v>
      </c>
      <c r="DA77" s="1">
        <f t="shared" si="48"/>
        <v>4.6666670000000003</v>
      </c>
      <c r="DB77" s="1">
        <f t="shared" si="48"/>
        <v>4.6666670000000003</v>
      </c>
      <c r="DC77" s="1">
        <f t="shared" si="48"/>
        <v>4.6666670000000003</v>
      </c>
      <c r="DD77" s="1">
        <f t="shared" si="48"/>
        <v>4.6666670000000003</v>
      </c>
      <c r="DE77" s="1">
        <f t="shared" si="48"/>
        <v>4.6666670000000003</v>
      </c>
      <c r="DF77" s="1">
        <f t="shared" si="48"/>
        <v>4.6666670000000003</v>
      </c>
      <c r="DG77" s="1">
        <f t="shared" si="48"/>
        <v>4.6666670000000003</v>
      </c>
      <c r="DH77" s="1">
        <f t="shared" si="48"/>
        <v>4.6666670000000003</v>
      </c>
      <c r="DI77" s="1">
        <f t="shared" si="48"/>
        <v>4.6666670000000003</v>
      </c>
      <c r="DJ77" s="1">
        <f t="shared" si="48"/>
        <v>4.6666670000000003</v>
      </c>
      <c r="DK77" s="1">
        <f t="shared" si="48"/>
        <v>4.6666670000000003</v>
      </c>
      <c r="DL77" s="1">
        <f t="shared" si="48"/>
        <v>4.6666670000000003</v>
      </c>
      <c r="DM77" s="1">
        <f t="shared" si="48"/>
        <v>4.6666670000000003</v>
      </c>
      <c r="DN77" s="1">
        <f t="shared" si="48"/>
        <v>4.6666670000000003</v>
      </c>
      <c r="DO77" s="1">
        <f t="shared" si="48"/>
        <v>4.6666670000000003</v>
      </c>
      <c r="DP77" s="1">
        <f t="shared" si="48"/>
        <v>4.6666670000000003</v>
      </c>
      <c r="DQ77" s="1">
        <f t="shared" si="48"/>
        <v>4.6666670000000003</v>
      </c>
      <c r="DR77" s="1">
        <f t="shared" si="48"/>
        <v>4.6666670000000003</v>
      </c>
      <c r="DS77" s="1">
        <f t="shared" si="48"/>
        <v>4.6666670000000003</v>
      </c>
      <c r="DT77" s="1">
        <f t="shared" si="48"/>
        <v>4.6666670000000003</v>
      </c>
      <c r="DU77" s="1">
        <f t="shared" si="48"/>
        <v>4.6666670000000003</v>
      </c>
      <c r="DV77" s="1">
        <f t="shared" si="48"/>
        <v>4.6666670000000003</v>
      </c>
      <c r="DW77" s="1">
        <f t="shared" si="48"/>
        <v>4.6666670000000003</v>
      </c>
      <c r="DX77" s="1">
        <f t="shared" si="48"/>
        <v>4.6666670000000003</v>
      </c>
      <c r="DY77" s="1">
        <f t="shared" si="48"/>
        <v>4.6666670000000003</v>
      </c>
      <c r="DZ77" s="1">
        <f t="shared" si="48"/>
        <v>4.6666670000000003</v>
      </c>
      <c r="EA77" s="1">
        <f t="shared" si="48"/>
        <v>4.6666670000000003</v>
      </c>
      <c r="EB77" s="1">
        <f t="shared" si="48"/>
        <v>4.6666670000000003</v>
      </c>
      <c r="EC77" s="1">
        <f t="shared" si="48"/>
        <v>4.6666670000000003</v>
      </c>
      <c r="ED77" s="1">
        <f t="shared" si="48"/>
        <v>4.6666670000000003</v>
      </c>
      <c r="EE77" s="1">
        <f t="shared" si="48"/>
        <v>4.6666670000000003</v>
      </c>
      <c r="EF77" s="1">
        <f t="shared" si="48"/>
        <v>4.6666670000000003</v>
      </c>
      <c r="EG77" s="1">
        <f t="shared" si="48"/>
        <v>4.6666670000000003</v>
      </c>
      <c r="EH77" s="1">
        <f t="shared" si="48"/>
        <v>4.6666670000000003</v>
      </c>
      <c r="EI77" s="1">
        <f t="shared" si="48"/>
        <v>4.6666670000000003</v>
      </c>
      <c r="EJ77" s="1">
        <f t="shared" si="48"/>
        <v>4.6666670000000003</v>
      </c>
      <c r="EK77" s="1">
        <f t="shared" si="48"/>
        <v>4.6666670000000003</v>
      </c>
      <c r="EL77" s="1">
        <f t="shared" si="48"/>
        <v>4.6666670000000003</v>
      </c>
      <c r="EM77" s="1">
        <f t="shared" si="48"/>
        <v>4.6666670000000003</v>
      </c>
      <c r="EN77" s="1">
        <f t="shared" si="48"/>
        <v>4.6666670000000003</v>
      </c>
      <c r="EO77" s="1">
        <f t="shared" si="48"/>
        <v>4.6666670000000003</v>
      </c>
      <c r="EP77" s="1">
        <f t="shared" si="48"/>
        <v>4.6666670000000003</v>
      </c>
      <c r="EQ77" s="1">
        <f t="shared" si="48"/>
        <v>4.6666670000000003</v>
      </c>
    </row>
    <row r="78" spans="1:147" x14ac:dyDescent="0.25">
      <c r="A78" s="1" t="s">
        <v>179</v>
      </c>
      <c r="B78" s="1">
        <f>IF(B11&gt;7,IF(B15&gt;2,IF(B11&gt;15,IF(B25&gt;0,IF(B15&gt;20,IF(B11&gt;30,100,91.5),IF(B15&gt;15,65.2,IF(B12&gt;15,35,71))),IF(B16&gt;2,IF(B16&gt;10,94,IF(B11&gt;20,IF(B15&gt;15,99.571429,98.8),100)),84.166667)),IF(B10&gt;15,IF(B16&gt;4,IF(B25&gt;2,19,IF(B22&gt;7,IF(B15&gt;8,66,IF(B15&gt;5,51.333333,49)),33.5)),IF(B25&gt;3,100,IF(B18&gt;5,IF(B15&gt;4.375,70,66),IF(B15&gt;5,IF(B15&gt;6,56,60.333333),49)))),IF(B10&gt;10,IF(B23&gt;4,68.444444,IF(B15&gt;8,82,IF(B15&gt;5,75.384615,IF(B15&gt;2.708333333,76.142857,76.285714)))),100))),IF(B15&gt;0,IF(B15&gt;1.666666667,26.666667,IF(B15&gt;0.1,35,40)),7)),IF(B18&gt;2,IF(B20&gt;3,IF(B15&gt;0,67.222222,100),IF(B12&gt;8,IF(B20&gt;0,IF(B15&gt;0,IF(B21&gt;3,IF(B12&gt;10,51,56),IF(B15&gt;4,82,60.75)),100),16.333333),IF(B16&gt;1,IF(B15&gt;1,IF(B15&gt;2,IF(B15&gt;3,35,26.75),48.5),IF(B12&gt;1,IF(B15&gt;0,7,14),IF(B11&gt;1,IF(B16&gt;2,18.666667,23.333333),28))),65.5))),IF(B20&gt;1,IF(B21&gt;2,IF(B11&gt;6,IF(B24&gt;10,26.25,IF(B12&gt;9,29.75,IF(B15&gt;0,35,32.666667))),IF(B24&gt;12,IF(B15&gt;1.458333333,IF(B22&gt;3,32.666667,IF(B25&gt;2,35.666667,IF(B15&gt;2.291666667,46.666667,39.25))),33.125),IF(B15&gt;1.458333333,46.333333,48.666667))),19),IF(B12&gt;3,IF(B16&gt;2,IF(B12&gt;5,17,IF(B15&gt;2,9.333333,12)),IF(B18&gt;1,IF(B12&gt;4,24.625,15.5),IF(B24&gt;10,IF(B15&gt;2,27.714286,28.166667),IF(B15&gt;2,42,37.8)))),IF(B22&gt;3,IF(B12&gt;1,IF(B20&gt;0,9.2,IF(B15&gt;1,14,12.428571)),17.6),IF(B12&gt;0,IF(B15&gt;2,10.5,IF(B22&gt;1,IF(B18&gt;0,7,5.818182),4.5)),0))))))</f>
        <v>0</v>
      </c>
      <c r="C78" s="1">
        <f t="shared" ref="C78:AC78" si="49">IF(C11&gt;7,IF(C15&gt;2,IF(C11&gt;15,IF(C25&gt;0,IF(C15&gt;20,IF(C11&gt;30,100,91.5),IF(C15&gt;15,65.2,IF(C12&gt;15,35,71))),IF(C16&gt;2,IF(C16&gt;10,94,IF(C11&gt;20,IF(C15&gt;15,99.571429,98.8),100)),84.166667)),IF(C10&gt;15,IF(C16&gt;4,IF(C25&gt;2,19,IF(C22&gt;7,IF(C15&gt;8,66,IF(C15&gt;5,51.333333,49)),33.5)),IF(C25&gt;3,100,IF(C18&gt;5,IF(C15&gt;4.375,70,66),IF(C15&gt;5,IF(C15&gt;6,56,60.333333),49)))),IF(C10&gt;10,IF(C23&gt;4,68.444444,IF(C15&gt;8,82,IF(C15&gt;5,75.384615,IF(C15&gt;2.708333333,76.142857,76.285714)))),100))),IF(C15&gt;0,IF(C15&gt;1.666666667,26.666667,IF(C15&gt;0.1,35,40)),7)),IF(C18&gt;2,IF(C20&gt;3,IF(C15&gt;0,67.222222,100),IF(C12&gt;8,IF(C20&gt;0,IF(C15&gt;0,IF(C21&gt;3,IF(C12&gt;10,51,56),IF(C15&gt;4,82,60.75)),100),16.333333),IF(C16&gt;1,IF(C15&gt;1,IF(C15&gt;2,IF(C15&gt;3,35,26.75),48.5),IF(C12&gt;1,IF(C15&gt;0,7,14),IF(C11&gt;1,IF(C16&gt;2,18.666667,23.333333),28))),65.5))),IF(C20&gt;1,IF(C21&gt;2,IF(C11&gt;6,IF(C24&gt;10,26.25,IF(C12&gt;9,29.75,IF(C15&gt;0,35,32.666667))),IF(C24&gt;12,IF(C15&gt;1.458333333,IF(C22&gt;3,32.666667,IF(C25&gt;2,35.666667,IF(C15&gt;2.291666667,46.666667,39.25))),33.125),IF(C15&gt;1.458333333,46.333333,48.666667))),19),IF(C12&gt;3,IF(C16&gt;2,IF(C12&gt;5,17,IF(C15&gt;2,9.333333,12)),IF(C18&gt;1,IF(C12&gt;4,24.625,15.5),IF(C24&gt;10,IF(C15&gt;2,27.714286,28.166667),IF(C15&gt;2,42,37.8)))),IF(C22&gt;3,IF(C12&gt;1,IF(C20&gt;0,9.2,IF(C15&gt;1,14,12.428571)),17.6),IF(C12&gt;0,IF(C15&gt;2,10.5,IF(C22&gt;1,IF(C18&gt;0,7,5.818182),4.5)),0))))))</f>
        <v>0</v>
      </c>
      <c r="D78" s="1">
        <f t="shared" si="49"/>
        <v>0</v>
      </c>
      <c r="E78" s="1">
        <f t="shared" si="49"/>
        <v>0</v>
      </c>
      <c r="F78" s="1">
        <f t="shared" si="49"/>
        <v>0</v>
      </c>
      <c r="G78" s="1">
        <f t="shared" si="49"/>
        <v>0</v>
      </c>
      <c r="H78" s="1">
        <f t="shared" si="49"/>
        <v>0</v>
      </c>
      <c r="I78" s="1">
        <f t="shared" si="49"/>
        <v>0</v>
      </c>
      <c r="J78" s="1">
        <f t="shared" si="49"/>
        <v>0</v>
      </c>
      <c r="K78" s="1">
        <f t="shared" si="49"/>
        <v>0</v>
      </c>
      <c r="L78" s="1">
        <f t="shared" si="49"/>
        <v>0</v>
      </c>
      <c r="M78" s="1">
        <f t="shared" si="49"/>
        <v>0</v>
      </c>
      <c r="N78" s="1">
        <f t="shared" si="49"/>
        <v>0</v>
      </c>
      <c r="O78" s="1">
        <f t="shared" si="49"/>
        <v>0</v>
      </c>
      <c r="P78" s="1">
        <f t="shared" si="49"/>
        <v>0</v>
      </c>
      <c r="Q78" s="1">
        <f t="shared" si="49"/>
        <v>0</v>
      </c>
      <c r="R78" s="1">
        <f t="shared" si="49"/>
        <v>0</v>
      </c>
      <c r="S78" s="1">
        <f t="shared" si="49"/>
        <v>0</v>
      </c>
      <c r="T78" s="1">
        <f t="shared" si="49"/>
        <v>0</v>
      </c>
      <c r="U78" s="1">
        <f t="shared" si="49"/>
        <v>0</v>
      </c>
      <c r="V78" s="1">
        <f t="shared" si="49"/>
        <v>0</v>
      </c>
      <c r="W78" s="1">
        <f t="shared" si="49"/>
        <v>0</v>
      </c>
      <c r="X78" s="1">
        <f t="shared" si="49"/>
        <v>0</v>
      </c>
      <c r="Y78" s="1">
        <f t="shared" si="49"/>
        <v>0</v>
      </c>
      <c r="Z78" s="1">
        <f t="shared" si="49"/>
        <v>0</v>
      </c>
      <c r="AA78" s="1">
        <f t="shared" si="49"/>
        <v>0</v>
      </c>
      <c r="AB78" s="1">
        <f t="shared" si="49"/>
        <v>0</v>
      </c>
      <c r="AC78" s="1">
        <f t="shared" si="49"/>
        <v>0</v>
      </c>
      <c r="AD78" s="1">
        <f t="shared" ref="AD78:CO78" si="50">IF(AD11&gt;7,IF(AD15&gt;2,IF(AD11&gt;15,IF(AD25&gt;0,IF(AD15&gt;20,IF(AD11&gt;30,100,91.5),IF(AD15&gt;15,65.2,IF(AD12&gt;15,35,71))),IF(AD16&gt;2,IF(AD16&gt;10,94,IF(AD11&gt;20,IF(AD15&gt;15,99.571429,98.8),100)),84.166667)),IF(AD10&gt;15,IF(AD16&gt;4,IF(AD25&gt;2,19,IF(AD22&gt;7,IF(AD15&gt;8,66,IF(AD15&gt;5,51.333333,49)),33.5)),IF(AD25&gt;3,100,IF(AD18&gt;5,IF(AD15&gt;4.375,70,66),IF(AD15&gt;5,IF(AD15&gt;6,56,60.333333),49)))),IF(AD10&gt;10,IF(AD23&gt;4,68.444444,IF(AD15&gt;8,82,IF(AD15&gt;5,75.384615,IF(AD15&gt;2.708333333,76.142857,76.285714)))),100))),IF(AD15&gt;0,IF(AD15&gt;1.666666667,26.666667,IF(AD15&gt;0.1,35,40)),7)),IF(AD18&gt;2,IF(AD20&gt;3,IF(AD15&gt;0,67.222222,100),IF(AD12&gt;8,IF(AD20&gt;0,IF(AD15&gt;0,IF(AD21&gt;3,IF(AD12&gt;10,51,56),IF(AD15&gt;4,82,60.75)),100),16.333333),IF(AD16&gt;1,IF(AD15&gt;1,IF(AD15&gt;2,IF(AD15&gt;3,35,26.75),48.5),IF(AD12&gt;1,IF(AD15&gt;0,7,14),IF(AD11&gt;1,IF(AD16&gt;2,18.666667,23.333333),28))),65.5))),IF(AD20&gt;1,IF(AD21&gt;2,IF(AD11&gt;6,IF(AD24&gt;10,26.25,IF(AD12&gt;9,29.75,IF(AD15&gt;0,35,32.666667))),IF(AD24&gt;12,IF(AD15&gt;1.458333333,IF(AD22&gt;3,32.666667,IF(AD25&gt;2,35.666667,IF(AD15&gt;2.291666667,46.666667,39.25))),33.125),IF(AD15&gt;1.458333333,46.333333,48.666667))),19),IF(AD12&gt;3,IF(AD16&gt;2,IF(AD12&gt;5,17,IF(AD15&gt;2,9.333333,12)),IF(AD18&gt;1,IF(AD12&gt;4,24.625,15.5),IF(AD24&gt;10,IF(AD15&gt;2,27.714286,28.166667),IF(AD15&gt;2,42,37.8)))),IF(AD22&gt;3,IF(AD12&gt;1,IF(AD20&gt;0,9.2,IF(AD15&gt;1,14,12.428571)),17.6),IF(AD12&gt;0,IF(AD15&gt;2,10.5,IF(AD22&gt;1,IF(AD18&gt;0,7,5.818182),4.5)),0))))))</f>
        <v>0</v>
      </c>
      <c r="AE78" s="1">
        <f t="shared" si="50"/>
        <v>0</v>
      </c>
      <c r="AF78" s="1">
        <f t="shared" si="50"/>
        <v>0</v>
      </c>
      <c r="AG78" s="1">
        <f t="shared" si="50"/>
        <v>0</v>
      </c>
      <c r="AH78" s="1">
        <f t="shared" si="50"/>
        <v>0</v>
      </c>
      <c r="AI78" s="1">
        <f t="shared" si="50"/>
        <v>0</v>
      </c>
      <c r="AJ78" s="1">
        <f t="shared" si="50"/>
        <v>0</v>
      </c>
      <c r="AK78" s="1">
        <f t="shared" si="50"/>
        <v>0</v>
      </c>
      <c r="AL78" s="1">
        <f t="shared" si="50"/>
        <v>0</v>
      </c>
      <c r="AM78" s="1">
        <f t="shared" si="50"/>
        <v>0</v>
      </c>
      <c r="AN78" s="1">
        <f t="shared" si="50"/>
        <v>0</v>
      </c>
      <c r="AO78" s="1">
        <f t="shared" si="50"/>
        <v>0</v>
      </c>
      <c r="AP78" s="1">
        <f t="shared" si="50"/>
        <v>0</v>
      </c>
      <c r="AQ78" s="1">
        <f t="shared" si="50"/>
        <v>0</v>
      </c>
      <c r="AR78" s="1">
        <f t="shared" si="50"/>
        <v>0</v>
      </c>
      <c r="AS78" s="1">
        <f t="shared" si="50"/>
        <v>0</v>
      </c>
      <c r="AT78" s="1">
        <f t="shared" si="50"/>
        <v>0</v>
      </c>
      <c r="AU78" s="1">
        <f t="shared" si="50"/>
        <v>0</v>
      </c>
      <c r="AV78" s="1">
        <f t="shared" si="50"/>
        <v>0</v>
      </c>
      <c r="AW78" s="1">
        <f t="shared" si="50"/>
        <v>0</v>
      </c>
      <c r="AX78" s="1">
        <f t="shared" si="50"/>
        <v>0</v>
      </c>
      <c r="AY78" s="1">
        <f t="shared" si="50"/>
        <v>0</v>
      </c>
      <c r="AZ78" s="1">
        <f t="shared" si="50"/>
        <v>0</v>
      </c>
      <c r="BA78" s="1">
        <f t="shared" si="50"/>
        <v>0</v>
      </c>
      <c r="BB78" s="1">
        <f t="shared" si="50"/>
        <v>0</v>
      </c>
      <c r="BC78" s="1">
        <f t="shared" si="50"/>
        <v>0</v>
      </c>
      <c r="BD78" s="1">
        <f t="shared" si="50"/>
        <v>0</v>
      </c>
      <c r="BE78" s="1">
        <f t="shared" si="50"/>
        <v>0</v>
      </c>
      <c r="BF78" s="1">
        <f t="shared" si="50"/>
        <v>0</v>
      </c>
      <c r="BG78" s="1">
        <f t="shared" si="50"/>
        <v>0</v>
      </c>
      <c r="BH78" s="1">
        <f t="shared" si="50"/>
        <v>0</v>
      </c>
      <c r="BI78" s="1">
        <f t="shared" si="50"/>
        <v>0</v>
      </c>
      <c r="BJ78" s="1">
        <f t="shared" si="50"/>
        <v>0</v>
      </c>
      <c r="BK78" s="1">
        <f t="shared" si="50"/>
        <v>0</v>
      </c>
      <c r="BL78" s="1">
        <f t="shared" si="50"/>
        <v>0</v>
      </c>
      <c r="BM78" s="1">
        <f t="shared" si="50"/>
        <v>0</v>
      </c>
      <c r="BN78" s="1">
        <f t="shared" si="50"/>
        <v>0</v>
      </c>
      <c r="BO78" s="1">
        <f t="shared" si="50"/>
        <v>0</v>
      </c>
      <c r="BP78" s="1">
        <f t="shared" si="50"/>
        <v>0</v>
      </c>
      <c r="BQ78" s="1">
        <f t="shared" si="50"/>
        <v>0</v>
      </c>
      <c r="BR78" s="1">
        <f t="shared" si="50"/>
        <v>0</v>
      </c>
      <c r="BS78" s="1">
        <f t="shared" si="50"/>
        <v>0</v>
      </c>
      <c r="BT78" s="1">
        <f t="shared" si="50"/>
        <v>0</v>
      </c>
      <c r="BU78" s="1">
        <f t="shared" si="50"/>
        <v>0</v>
      </c>
      <c r="BV78" s="1">
        <f t="shared" si="50"/>
        <v>0</v>
      </c>
      <c r="BW78" s="1">
        <f t="shared" si="50"/>
        <v>0</v>
      </c>
      <c r="BX78" s="1">
        <f t="shared" si="50"/>
        <v>0</v>
      </c>
      <c r="BY78" s="1">
        <f t="shared" si="50"/>
        <v>0</v>
      </c>
      <c r="BZ78" s="1">
        <f t="shared" si="50"/>
        <v>0</v>
      </c>
      <c r="CA78" s="1">
        <f t="shared" si="50"/>
        <v>0</v>
      </c>
      <c r="CB78" s="1">
        <f t="shared" si="50"/>
        <v>0</v>
      </c>
      <c r="CC78" s="1">
        <f t="shared" si="50"/>
        <v>0</v>
      </c>
      <c r="CD78" s="1">
        <f t="shared" si="50"/>
        <v>0</v>
      </c>
      <c r="CE78" s="1">
        <f t="shared" si="50"/>
        <v>0</v>
      </c>
      <c r="CF78" s="1">
        <f t="shared" si="50"/>
        <v>0</v>
      </c>
      <c r="CG78" s="1">
        <f t="shared" si="50"/>
        <v>0</v>
      </c>
      <c r="CH78" s="1">
        <f t="shared" si="50"/>
        <v>0</v>
      </c>
      <c r="CI78" s="1">
        <f t="shared" si="50"/>
        <v>0</v>
      </c>
      <c r="CJ78" s="1">
        <f t="shared" si="50"/>
        <v>0</v>
      </c>
      <c r="CK78" s="1">
        <f t="shared" si="50"/>
        <v>0</v>
      </c>
      <c r="CL78" s="1">
        <f t="shared" si="50"/>
        <v>0</v>
      </c>
      <c r="CM78" s="1">
        <f t="shared" si="50"/>
        <v>0</v>
      </c>
      <c r="CN78" s="1">
        <f t="shared" si="50"/>
        <v>0</v>
      </c>
      <c r="CO78" s="1">
        <f t="shared" si="50"/>
        <v>0</v>
      </c>
      <c r="CP78" s="1">
        <f t="shared" ref="CP78:EQ78" si="51">IF(CP11&gt;7,IF(CP15&gt;2,IF(CP11&gt;15,IF(CP25&gt;0,IF(CP15&gt;20,IF(CP11&gt;30,100,91.5),IF(CP15&gt;15,65.2,IF(CP12&gt;15,35,71))),IF(CP16&gt;2,IF(CP16&gt;10,94,IF(CP11&gt;20,IF(CP15&gt;15,99.571429,98.8),100)),84.166667)),IF(CP10&gt;15,IF(CP16&gt;4,IF(CP25&gt;2,19,IF(CP22&gt;7,IF(CP15&gt;8,66,IF(CP15&gt;5,51.333333,49)),33.5)),IF(CP25&gt;3,100,IF(CP18&gt;5,IF(CP15&gt;4.375,70,66),IF(CP15&gt;5,IF(CP15&gt;6,56,60.333333),49)))),IF(CP10&gt;10,IF(CP23&gt;4,68.444444,IF(CP15&gt;8,82,IF(CP15&gt;5,75.384615,IF(CP15&gt;2.708333333,76.142857,76.285714)))),100))),IF(CP15&gt;0,IF(CP15&gt;1.666666667,26.666667,IF(CP15&gt;0.1,35,40)),7)),IF(CP18&gt;2,IF(CP20&gt;3,IF(CP15&gt;0,67.222222,100),IF(CP12&gt;8,IF(CP20&gt;0,IF(CP15&gt;0,IF(CP21&gt;3,IF(CP12&gt;10,51,56),IF(CP15&gt;4,82,60.75)),100),16.333333),IF(CP16&gt;1,IF(CP15&gt;1,IF(CP15&gt;2,IF(CP15&gt;3,35,26.75),48.5),IF(CP12&gt;1,IF(CP15&gt;0,7,14),IF(CP11&gt;1,IF(CP16&gt;2,18.666667,23.333333),28))),65.5))),IF(CP20&gt;1,IF(CP21&gt;2,IF(CP11&gt;6,IF(CP24&gt;10,26.25,IF(CP12&gt;9,29.75,IF(CP15&gt;0,35,32.666667))),IF(CP24&gt;12,IF(CP15&gt;1.458333333,IF(CP22&gt;3,32.666667,IF(CP25&gt;2,35.666667,IF(CP15&gt;2.291666667,46.666667,39.25))),33.125),IF(CP15&gt;1.458333333,46.333333,48.666667))),19),IF(CP12&gt;3,IF(CP16&gt;2,IF(CP12&gt;5,17,IF(CP15&gt;2,9.333333,12)),IF(CP18&gt;1,IF(CP12&gt;4,24.625,15.5),IF(CP24&gt;10,IF(CP15&gt;2,27.714286,28.166667),IF(CP15&gt;2,42,37.8)))),IF(CP22&gt;3,IF(CP12&gt;1,IF(CP20&gt;0,9.2,IF(CP15&gt;1,14,12.428571)),17.6),IF(CP12&gt;0,IF(CP15&gt;2,10.5,IF(CP22&gt;1,IF(CP18&gt;0,7,5.818182),4.5)),0))))))</f>
        <v>0</v>
      </c>
      <c r="CQ78" s="1">
        <f t="shared" si="51"/>
        <v>0</v>
      </c>
      <c r="CR78" s="1">
        <f t="shared" si="51"/>
        <v>0</v>
      </c>
      <c r="CS78" s="1">
        <f t="shared" si="51"/>
        <v>0</v>
      </c>
      <c r="CT78" s="1">
        <f t="shared" si="51"/>
        <v>0</v>
      </c>
      <c r="CU78" s="1">
        <f t="shared" si="51"/>
        <v>0</v>
      </c>
      <c r="CV78" s="1">
        <f t="shared" si="51"/>
        <v>0</v>
      </c>
      <c r="CW78" s="1">
        <f t="shared" si="51"/>
        <v>0</v>
      </c>
      <c r="CX78" s="1">
        <f t="shared" si="51"/>
        <v>0</v>
      </c>
      <c r="CY78" s="1">
        <f t="shared" si="51"/>
        <v>0</v>
      </c>
      <c r="CZ78" s="1">
        <f t="shared" si="51"/>
        <v>0</v>
      </c>
      <c r="DA78" s="1">
        <f t="shared" si="51"/>
        <v>0</v>
      </c>
      <c r="DB78" s="1">
        <f t="shared" si="51"/>
        <v>0</v>
      </c>
      <c r="DC78" s="1">
        <f t="shared" si="51"/>
        <v>0</v>
      </c>
      <c r="DD78" s="1">
        <f t="shared" si="51"/>
        <v>0</v>
      </c>
      <c r="DE78" s="1">
        <f t="shared" si="51"/>
        <v>0</v>
      </c>
      <c r="DF78" s="1">
        <f t="shared" si="51"/>
        <v>0</v>
      </c>
      <c r="DG78" s="1">
        <f t="shared" si="51"/>
        <v>0</v>
      </c>
      <c r="DH78" s="1">
        <f t="shared" si="51"/>
        <v>0</v>
      </c>
      <c r="DI78" s="1">
        <f t="shared" si="51"/>
        <v>0</v>
      </c>
      <c r="DJ78" s="1">
        <f t="shared" si="51"/>
        <v>0</v>
      </c>
      <c r="DK78" s="1">
        <f t="shared" si="51"/>
        <v>0</v>
      </c>
      <c r="DL78" s="1">
        <f t="shared" si="51"/>
        <v>0</v>
      </c>
      <c r="DM78" s="1">
        <f t="shared" si="51"/>
        <v>0</v>
      </c>
      <c r="DN78" s="1">
        <f t="shared" si="51"/>
        <v>0</v>
      </c>
      <c r="DO78" s="1">
        <f t="shared" si="51"/>
        <v>0</v>
      </c>
      <c r="DP78" s="1">
        <f t="shared" si="51"/>
        <v>0</v>
      </c>
      <c r="DQ78" s="1">
        <f t="shared" si="51"/>
        <v>0</v>
      </c>
      <c r="DR78" s="1">
        <f t="shared" si="51"/>
        <v>0</v>
      </c>
      <c r="DS78" s="1">
        <f t="shared" si="51"/>
        <v>0</v>
      </c>
      <c r="DT78" s="1">
        <f t="shared" si="51"/>
        <v>0</v>
      </c>
      <c r="DU78" s="1">
        <f t="shared" si="51"/>
        <v>0</v>
      </c>
      <c r="DV78" s="1">
        <f t="shared" si="51"/>
        <v>0</v>
      </c>
      <c r="DW78" s="1">
        <f t="shared" si="51"/>
        <v>0</v>
      </c>
      <c r="DX78" s="1">
        <f t="shared" si="51"/>
        <v>0</v>
      </c>
      <c r="DY78" s="1">
        <f t="shared" si="51"/>
        <v>0</v>
      </c>
      <c r="DZ78" s="1">
        <f t="shared" si="51"/>
        <v>0</v>
      </c>
      <c r="EA78" s="1">
        <f t="shared" si="51"/>
        <v>0</v>
      </c>
      <c r="EB78" s="1">
        <f t="shared" si="51"/>
        <v>0</v>
      </c>
      <c r="EC78" s="1">
        <f t="shared" si="51"/>
        <v>0</v>
      </c>
      <c r="ED78" s="1">
        <f t="shared" si="51"/>
        <v>0</v>
      </c>
      <c r="EE78" s="1">
        <f t="shared" si="51"/>
        <v>0</v>
      </c>
      <c r="EF78" s="1">
        <f t="shared" si="51"/>
        <v>0</v>
      </c>
      <c r="EG78" s="1">
        <f t="shared" si="51"/>
        <v>0</v>
      </c>
      <c r="EH78" s="1">
        <f t="shared" si="51"/>
        <v>0</v>
      </c>
      <c r="EI78" s="1">
        <f t="shared" si="51"/>
        <v>0</v>
      </c>
      <c r="EJ78" s="1">
        <f t="shared" si="51"/>
        <v>0</v>
      </c>
      <c r="EK78" s="1">
        <f t="shared" si="51"/>
        <v>0</v>
      </c>
      <c r="EL78" s="1">
        <f t="shared" si="51"/>
        <v>0</v>
      </c>
      <c r="EM78" s="1">
        <f t="shared" si="51"/>
        <v>0</v>
      </c>
      <c r="EN78" s="1">
        <f t="shared" si="51"/>
        <v>0</v>
      </c>
      <c r="EO78" s="1">
        <f t="shared" si="51"/>
        <v>0</v>
      </c>
      <c r="EP78" s="1">
        <f t="shared" si="51"/>
        <v>0</v>
      </c>
      <c r="EQ78" s="1">
        <f t="shared" si="51"/>
        <v>0</v>
      </c>
    </row>
    <row r="79" spans="1:147" x14ac:dyDescent="0.25">
      <c r="A79" s="1" t="s">
        <v>180</v>
      </c>
      <c r="B79" s="1">
        <f>IF(B24&gt;20,IF(B10&gt;23.11666667,IF(B21&gt;3,IF(B25&gt;3,71.857143,IF(B15&gt;10,IF(B25&gt;0,IF(B15&gt;15,96,94.333333),100),IF(B12&gt;15,64.666667,IF(B15&gt;4.375,85.333333,88.9)))),IF(B24&gt;30,IF(B23&gt;8,IF(B11&gt;15,47.25,69.8),IF(B11&gt;15,IF(B15&gt;10,100,83),76.5)),IF(B25&gt;0,39.666667,49))),IF(B11&gt;10,19,IF(B22&gt;2,IF(B20&gt;0,IF(B15&gt;5,IF(B18&gt;4,21,IF(B11&gt;9,53.666667,IF(B15&gt;6,50.5,50.375))),IF(B15&gt;2.083333333,71,62.5)),IF(B24&gt;30,IF(B10&gt;15,76.5,IF(B15&gt;0,64.833333,70)),IF(B15&gt;5,57.833333,53.666667))),IF(B15&gt;5,80,IF(B11&gt;5,61.333333,56))))),IF(B20&gt;3.333333333,IF(B15&gt;2.291666667,IF(B15&gt;2.708333333,48.875,67.333333),IF(B11&gt;1.858333333,IF(B12&gt;2.391666667,47,IF(B11&gt;5,44.125,IF(B15&gt;0,42.2,40.75))),55.4)),IF(B12&gt;4,IF(B18&gt;5,IF(B25&gt;0,IF(B12&gt;9,66,IF(B15&gt;4,56,51.333333)),80),IF(B23&gt;1,IF(B25&gt;1,IF(B22&gt;2,IF(B11&gt;4,IF(B25&gt;2,IF(B11&gt;5,28,IF(B21&gt;3,IF(B15&gt;0,20,20.25),21)),IF(B11&gt;5,26.8,35)),9),IF(B12&gt;8,76,IF(B16&gt;2,IF(B15&gt;2,56,45.8),IF(B11&gt;2,23.5,25.666667)))),IF(B12&gt;5,IF(B15&gt;6,58.5,IF(B15&gt;3,IF(B15&gt;5,IF(B12&gt;7,35.666667,37.333333),41.857143),50.2)),70)),IF(B12&gt;5,IF(B15&gt;4,IF(B15&gt;5,21,20.666667),30),8.75))),IF(B10&gt;7,IF(B10&gt;15,IF(B11&gt;1,7,14),IF(B15&gt;0,30,IF(B11&gt;1,25.2,22.166667))),IF(B18&gt;0.408333333,IF(B15&gt;0,IF(B23&gt;3,IF(B10&gt;3,IF(B12&gt;1,7,12),IF(B12&gt;1,15.75,17)),IF(B12&gt;3,17.5,IF(B15&gt;1,7.923077,4.75))),IF(B11&gt;0,17,23.333333)),IF(B15&gt;1.458333333,6.8,IF(B12&gt;0,IF(B15&gt;0,3,1.5),4)))))))</f>
        <v>4</v>
      </c>
      <c r="C79" s="1">
        <f t="shared" ref="C79:AC79" si="52">IF(C24&gt;20,IF(C10&gt;23.11666667,IF(C21&gt;3,IF(C25&gt;3,71.857143,IF(C15&gt;10,IF(C25&gt;0,IF(C15&gt;15,96,94.333333),100),IF(C12&gt;15,64.666667,IF(C15&gt;4.375,85.333333,88.9)))),IF(C24&gt;30,IF(C23&gt;8,IF(C11&gt;15,47.25,69.8),IF(C11&gt;15,IF(C15&gt;10,100,83),76.5)),IF(C25&gt;0,39.666667,49))),IF(C11&gt;10,19,IF(C22&gt;2,IF(C20&gt;0,IF(C15&gt;5,IF(C18&gt;4,21,IF(C11&gt;9,53.666667,IF(C15&gt;6,50.5,50.375))),IF(C15&gt;2.083333333,71,62.5)),IF(C24&gt;30,IF(C10&gt;15,76.5,IF(C15&gt;0,64.833333,70)),IF(C15&gt;5,57.833333,53.666667))),IF(C15&gt;5,80,IF(C11&gt;5,61.333333,56))))),IF(C20&gt;3.333333333,IF(C15&gt;2.291666667,IF(C15&gt;2.708333333,48.875,67.333333),IF(C11&gt;1.858333333,IF(C12&gt;2.391666667,47,IF(C11&gt;5,44.125,IF(C15&gt;0,42.2,40.75))),55.4)),IF(C12&gt;4,IF(C18&gt;5,IF(C25&gt;0,IF(C12&gt;9,66,IF(C15&gt;4,56,51.333333)),80),IF(C23&gt;1,IF(C25&gt;1,IF(C22&gt;2,IF(C11&gt;4,IF(C25&gt;2,IF(C11&gt;5,28,IF(C21&gt;3,IF(C15&gt;0,20,20.25),21)),IF(C11&gt;5,26.8,35)),9),IF(C12&gt;8,76,IF(C16&gt;2,IF(C15&gt;2,56,45.8),IF(C11&gt;2,23.5,25.666667)))),IF(C12&gt;5,IF(C15&gt;6,58.5,IF(C15&gt;3,IF(C15&gt;5,IF(C12&gt;7,35.666667,37.333333),41.857143),50.2)),70)),IF(C12&gt;5,IF(C15&gt;4,IF(C15&gt;5,21,20.666667),30),8.75))),IF(C10&gt;7,IF(C10&gt;15,IF(C11&gt;1,7,14),IF(C15&gt;0,30,IF(C11&gt;1,25.2,22.166667))),IF(C18&gt;0.408333333,IF(C15&gt;0,IF(C23&gt;3,IF(C10&gt;3,IF(C12&gt;1,7,12),IF(C12&gt;1,15.75,17)),IF(C12&gt;3,17.5,IF(C15&gt;1,7.923077,4.75))),IF(C11&gt;0,17,23.333333)),IF(C15&gt;1.458333333,6.8,IF(C12&gt;0,IF(C15&gt;0,3,1.5),4)))))))</f>
        <v>4</v>
      </c>
      <c r="D79" s="1">
        <f t="shared" si="52"/>
        <v>4</v>
      </c>
      <c r="E79" s="1">
        <f t="shared" si="52"/>
        <v>4</v>
      </c>
      <c r="F79" s="1">
        <f t="shared" si="52"/>
        <v>4</v>
      </c>
      <c r="G79" s="1">
        <f t="shared" si="52"/>
        <v>4</v>
      </c>
      <c r="H79" s="1">
        <f t="shared" si="52"/>
        <v>4</v>
      </c>
      <c r="I79" s="1">
        <f t="shared" si="52"/>
        <v>4</v>
      </c>
      <c r="J79" s="1">
        <f t="shared" si="52"/>
        <v>4</v>
      </c>
      <c r="K79" s="1">
        <f t="shared" si="52"/>
        <v>4</v>
      </c>
      <c r="L79" s="1">
        <f t="shared" si="52"/>
        <v>4</v>
      </c>
      <c r="M79" s="1">
        <f t="shared" si="52"/>
        <v>4</v>
      </c>
      <c r="N79" s="1">
        <f t="shared" si="52"/>
        <v>4</v>
      </c>
      <c r="O79" s="1">
        <f t="shared" si="52"/>
        <v>4</v>
      </c>
      <c r="P79" s="1">
        <f t="shared" si="52"/>
        <v>4</v>
      </c>
      <c r="Q79" s="1">
        <f t="shared" si="52"/>
        <v>4</v>
      </c>
      <c r="R79" s="1">
        <f t="shared" si="52"/>
        <v>4</v>
      </c>
      <c r="S79" s="1">
        <f t="shared" si="52"/>
        <v>4</v>
      </c>
      <c r="T79" s="1">
        <f t="shared" si="52"/>
        <v>4</v>
      </c>
      <c r="U79" s="1">
        <f t="shared" si="52"/>
        <v>4</v>
      </c>
      <c r="V79" s="1">
        <f t="shared" si="52"/>
        <v>4</v>
      </c>
      <c r="W79" s="1">
        <f t="shared" si="52"/>
        <v>4</v>
      </c>
      <c r="X79" s="1">
        <f t="shared" si="52"/>
        <v>4</v>
      </c>
      <c r="Y79" s="1">
        <f t="shared" si="52"/>
        <v>4</v>
      </c>
      <c r="Z79" s="1">
        <f t="shared" si="52"/>
        <v>4</v>
      </c>
      <c r="AA79" s="1">
        <f t="shared" si="52"/>
        <v>4</v>
      </c>
      <c r="AB79" s="1">
        <f t="shared" si="52"/>
        <v>4</v>
      </c>
      <c r="AC79" s="1">
        <f t="shared" si="52"/>
        <v>4</v>
      </c>
      <c r="AD79" s="1">
        <f t="shared" ref="AD79:CO79" si="53">IF(AD24&gt;20,IF(AD10&gt;23.11666667,IF(AD21&gt;3,IF(AD25&gt;3,71.857143,IF(AD15&gt;10,IF(AD25&gt;0,IF(AD15&gt;15,96,94.333333),100),IF(AD12&gt;15,64.666667,IF(AD15&gt;4.375,85.333333,88.9)))),IF(AD24&gt;30,IF(AD23&gt;8,IF(AD11&gt;15,47.25,69.8),IF(AD11&gt;15,IF(AD15&gt;10,100,83),76.5)),IF(AD25&gt;0,39.666667,49))),IF(AD11&gt;10,19,IF(AD22&gt;2,IF(AD20&gt;0,IF(AD15&gt;5,IF(AD18&gt;4,21,IF(AD11&gt;9,53.666667,IF(AD15&gt;6,50.5,50.375))),IF(AD15&gt;2.083333333,71,62.5)),IF(AD24&gt;30,IF(AD10&gt;15,76.5,IF(AD15&gt;0,64.833333,70)),IF(AD15&gt;5,57.833333,53.666667))),IF(AD15&gt;5,80,IF(AD11&gt;5,61.333333,56))))),IF(AD20&gt;3.333333333,IF(AD15&gt;2.291666667,IF(AD15&gt;2.708333333,48.875,67.333333),IF(AD11&gt;1.858333333,IF(AD12&gt;2.391666667,47,IF(AD11&gt;5,44.125,IF(AD15&gt;0,42.2,40.75))),55.4)),IF(AD12&gt;4,IF(AD18&gt;5,IF(AD25&gt;0,IF(AD12&gt;9,66,IF(AD15&gt;4,56,51.333333)),80),IF(AD23&gt;1,IF(AD25&gt;1,IF(AD22&gt;2,IF(AD11&gt;4,IF(AD25&gt;2,IF(AD11&gt;5,28,IF(AD21&gt;3,IF(AD15&gt;0,20,20.25),21)),IF(AD11&gt;5,26.8,35)),9),IF(AD12&gt;8,76,IF(AD16&gt;2,IF(AD15&gt;2,56,45.8),IF(AD11&gt;2,23.5,25.666667)))),IF(AD12&gt;5,IF(AD15&gt;6,58.5,IF(AD15&gt;3,IF(AD15&gt;5,IF(AD12&gt;7,35.666667,37.333333),41.857143),50.2)),70)),IF(AD12&gt;5,IF(AD15&gt;4,IF(AD15&gt;5,21,20.666667),30),8.75))),IF(AD10&gt;7,IF(AD10&gt;15,IF(AD11&gt;1,7,14),IF(AD15&gt;0,30,IF(AD11&gt;1,25.2,22.166667))),IF(AD18&gt;0.408333333,IF(AD15&gt;0,IF(AD23&gt;3,IF(AD10&gt;3,IF(AD12&gt;1,7,12),IF(AD12&gt;1,15.75,17)),IF(AD12&gt;3,17.5,IF(AD15&gt;1,7.923077,4.75))),IF(AD11&gt;0,17,23.333333)),IF(AD15&gt;1.458333333,6.8,IF(AD12&gt;0,IF(AD15&gt;0,3,1.5),4)))))))</f>
        <v>4</v>
      </c>
      <c r="AE79" s="1">
        <f t="shared" si="53"/>
        <v>4</v>
      </c>
      <c r="AF79" s="1">
        <f t="shared" si="53"/>
        <v>4</v>
      </c>
      <c r="AG79" s="1">
        <f t="shared" si="53"/>
        <v>4</v>
      </c>
      <c r="AH79" s="1">
        <f t="shared" si="53"/>
        <v>4</v>
      </c>
      <c r="AI79" s="1">
        <f t="shared" si="53"/>
        <v>4</v>
      </c>
      <c r="AJ79" s="1">
        <f t="shared" si="53"/>
        <v>4</v>
      </c>
      <c r="AK79" s="1">
        <f t="shared" si="53"/>
        <v>4</v>
      </c>
      <c r="AL79" s="1">
        <f t="shared" si="53"/>
        <v>4</v>
      </c>
      <c r="AM79" s="1">
        <f t="shared" si="53"/>
        <v>4</v>
      </c>
      <c r="AN79" s="1">
        <f t="shared" si="53"/>
        <v>4</v>
      </c>
      <c r="AO79" s="1">
        <f t="shared" si="53"/>
        <v>4</v>
      </c>
      <c r="AP79" s="1">
        <f t="shared" si="53"/>
        <v>4</v>
      </c>
      <c r="AQ79" s="1">
        <f t="shared" si="53"/>
        <v>4</v>
      </c>
      <c r="AR79" s="1">
        <f t="shared" si="53"/>
        <v>4</v>
      </c>
      <c r="AS79" s="1">
        <f t="shared" si="53"/>
        <v>4</v>
      </c>
      <c r="AT79" s="1">
        <f t="shared" si="53"/>
        <v>4</v>
      </c>
      <c r="AU79" s="1">
        <f t="shared" si="53"/>
        <v>4</v>
      </c>
      <c r="AV79" s="1">
        <f t="shared" si="53"/>
        <v>4</v>
      </c>
      <c r="AW79" s="1">
        <f t="shared" si="53"/>
        <v>4</v>
      </c>
      <c r="AX79" s="1">
        <f t="shared" si="53"/>
        <v>4</v>
      </c>
      <c r="AY79" s="1">
        <f t="shared" si="53"/>
        <v>4</v>
      </c>
      <c r="AZ79" s="1">
        <f t="shared" si="53"/>
        <v>4</v>
      </c>
      <c r="BA79" s="1">
        <f t="shared" si="53"/>
        <v>4</v>
      </c>
      <c r="BB79" s="1">
        <f t="shared" si="53"/>
        <v>4</v>
      </c>
      <c r="BC79" s="1">
        <f t="shared" si="53"/>
        <v>4</v>
      </c>
      <c r="BD79" s="1">
        <f t="shared" si="53"/>
        <v>4</v>
      </c>
      <c r="BE79" s="1">
        <f t="shared" si="53"/>
        <v>4</v>
      </c>
      <c r="BF79" s="1">
        <f t="shared" si="53"/>
        <v>4</v>
      </c>
      <c r="BG79" s="1">
        <f t="shared" si="53"/>
        <v>4</v>
      </c>
      <c r="BH79" s="1">
        <f t="shared" si="53"/>
        <v>4</v>
      </c>
      <c r="BI79" s="1">
        <f t="shared" si="53"/>
        <v>4</v>
      </c>
      <c r="BJ79" s="1">
        <f t="shared" si="53"/>
        <v>4</v>
      </c>
      <c r="BK79" s="1">
        <f t="shared" si="53"/>
        <v>4</v>
      </c>
      <c r="BL79" s="1">
        <f t="shared" si="53"/>
        <v>4</v>
      </c>
      <c r="BM79" s="1">
        <f t="shared" si="53"/>
        <v>4</v>
      </c>
      <c r="BN79" s="1">
        <f t="shared" si="53"/>
        <v>4</v>
      </c>
      <c r="BO79" s="1">
        <f t="shared" si="53"/>
        <v>4</v>
      </c>
      <c r="BP79" s="1">
        <f t="shared" si="53"/>
        <v>4</v>
      </c>
      <c r="BQ79" s="1">
        <f t="shared" si="53"/>
        <v>4</v>
      </c>
      <c r="BR79" s="1">
        <f t="shared" si="53"/>
        <v>4</v>
      </c>
      <c r="BS79" s="1">
        <f t="shared" si="53"/>
        <v>4</v>
      </c>
      <c r="BT79" s="1">
        <f t="shared" si="53"/>
        <v>4</v>
      </c>
      <c r="BU79" s="1">
        <f t="shared" si="53"/>
        <v>4</v>
      </c>
      <c r="BV79" s="1">
        <f t="shared" si="53"/>
        <v>4</v>
      </c>
      <c r="BW79" s="1">
        <f t="shared" si="53"/>
        <v>4</v>
      </c>
      <c r="BX79" s="1">
        <f t="shared" si="53"/>
        <v>4</v>
      </c>
      <c r="BY79" s="1">
        <f t="shared" si="53"/>
        <v>4</v>
      </c>
      <c r="BZ79" s="1">
        <f t="shared" si="53"/>
        <v>4</v>
      </c>
      <c r="CA79" s="1">
        <f t="shared" si="53"/>
        <v>4</v>
      </c>
      <c r="CB79" s="1">
        <f t="shared" si="53"/>
        <v>4</v>
      </c>
      <c r="CC79" s="1">
        <f t="shared" si="53"/>
        <v>4</v>
      </c>
      <c r="CD79" s="1">
        <f t="shared" si="53"/>
        <v>4</v>
      </c>
      <c r="CE79" s="1">
        <f t="shared" si="53"/>
        <v>4</v>
      </c>
      <c r="CF79" s="1">
        <f t="shared" si="53"/>
        <v>4</v>
      </c>
      <c r="CG79" s="1">
        <f t="shared" si="53"/>
        <v>4</v>
      </c>
      <c r="CH79" s="1">
        <f t="shared" si="53"/>
        <v>4</v>
      </c>
      <c r="CI79" s="1">
        <f t="shared" si="53"/>
        <v>4</v>
      </c>
      <c r="CJ79" s="1">
        <f t="shared" si="53"/>
        <v>4</v>
      </c>
      <c r="CK79" s="1">
        <f t="shared" si="53"/>
        <v>4</v>
      </c>
      <c r="CL79" s="1">
        <f t="shared" si="53"/>
        <v>4</v>
      </c>
      <c r="CM79" s="1">
        <f t="shared" si="53"/>
        <v>4</v>
      </c>
      <c r="CN79" s="1">
        <f t="shared" si="53"/>
        <v>4</v>
      </c>
      <c r="CO79" s="1">
        <f t="shared" si="53"/>
        <v>4</v>
      </c>
      <c r="CP79" s="1">
        <f t="shared" ref="CP79:EQ79" si="54">IF(CP24&gt;20,IF(CP10&gt;23.11666667,IF(CP21&gt;3,IF(CP25&gt;3,71.857143,IF(CP15&gt;10,IF(CP25&gt;0,IF(CP15&gt;15,96,94.333333),100),IF(CP12&gt;15,64.666667,IF(CP15&gt;4.375,85.333333,88.9)))),IF(CP24&gt;30,IF(CP23&gt;8,IF(CP11&gt;15,47.25,69.8),IF(CP11&gt;15,IF(CP15&gt;10,100,83),76.5)),IF(CP25&gt;0,39.666667,49))),IF(CP11&gt;10,19,IF(CP22&gt;2,IF(CP20&gt;0,IF(CP15&gt;5,IF(CP18&gt;4,21,IF(CP11&gt;9,53.666667,IF(CP15&gt;6,50.5,50.375))),IF(CP15&gt;2.083333333,71,62.5)),IF(CP24&gt;30,IF(CP10&gt;15,76.5,IF(CP15&gt;0,64.833333,70)),IF(CP15&gt;5,57.833333,53.666667))),IF(CP15&gt;5,80,IF(CP11&gt;5,61.333333,56))))),IF(CP20&gt;3.333333333,IF(CP15&gt;2.291666667,IF(CP15&gt;2.708333333,48.875,67.333333),IF(CP11&gt;1.858333333,IF(CP12&gt;2.391666667,47,IF(CP11&gt;5,44.125,IF(CP15&gt;0,42.2,40.75))),55.4)),IF(CP12&gt;4,IF(CP18&gt;5,IF(CP25&gt;0,IF(CP12&gt;9,66,IF(CP15&gt;4,56,51.333333)),80),IF(CP23&gt;1,IF(CP25&gt;1,IF(CP22&gt;2,IF(CP11&gt;4,IF(CP25&gt;2,IF(CP11&gt;5,28,IF(CP21&gt;3,IF(CP15&gt;0,20,20.25),21)),IF(CP11&gt;5,26.8,35)),9),IF(CP12&gt;8,76,IF(CP16&gt;2,IF(CP15&gt;2,56,45.8),IF(CP11&gt;2,23.5,25.666667)))),IF(CP12&gt;5,IF(CP15&gt;6,58.5,IF(CP15&gt;3,IF(CP15&gt;5,IF(CP12&gt;7,35.666667,37.333333),41.857143),50.2)),70)),IF(CP12&gt;5,IF(CP15&gt;4,IF(CP15&gt;5,21,20.666667),30),8.75))),IF(CP10&gt;7,IF(CP10&gt;15,IF(CP11&gt;1,7,14),IF(CP15&gt;0,30,IF(CP11&gt;1,25.2,22.166667))),IF(CP18&gt;0.408333333,IF(CP15&gt;0,IF(CP23&gt;3,IF(CP10&gt;3,IF(CP12&gt;1,7,12),IF(CP12&gt;1,15.75,17)),IF(CP12&gt;3,17.5,IF(CP15&gt;1,7.923077,4.75))),IF(CP11&gt;0,17,23.333333)),IF(CP15&gt;1.458333333,6.8,IF(CP12&gt;0,IF(CP15&gt;0,3,1.5),4)))))))</f>
        <v>4</v>
      </c>
      <c r="CQ79" s="1">
        <f t="shared" si="54"/>
        <v>4</v>
      </c>
      <c r="CR79" s="1">
        <f t="shared" si="54"/>
        <v>4</v>
      </c>
      <c r="CS79" s="1">
        <f t="shared" si="54"/>
        <v>4</v>
      </c>
      <c r="CT79" s="1">
        <f t="shared" si="54"/>
        <v>4</v>
      </c>
      <c r="CU79" s="1">
        <f t="shared" si="54"/>
        <v>4</v>
      </c>
      <c r="CV79" s="1">
        <f t="shared" si="54"/>
        <v>4</v>
      </c>
      <c r="CW79" s="1">
        <f t="shared" si="54"/>
        <v>4</v>
      </c>
      <c r="CX79" s="1">
        <f t="shared" si="54"/>
        <v>4</v>
      </c>
      <c r="CY79" s="1">
        <f t="shared" si="54"/>
        <v>4</v>
      </c>
      <c r="CZ79" s="1">
        <f t="shared" si="54"/>
        <v>4</v>
      </c>
      <c r="DA79" s="1">
        <f t="shared" si="54"/>
        <v>4</v>
      </c>
      <c r="DB79" s="1">
        <f t="shared" si="54"/>
        <v>4</v>
      </c>
      <c r="DC79" s="1">
        <f t="shared" si="54"/>
        <v>4</v>
      </c>
      <c r="DD79" s="1">
        <f t="shared" si="54"/>
        <v>4</v>
      </c>
      <c r="DE79" s="1">
        <f t="shared" si="54"/>
        <v>4</v>
      </c>
      <c r="DF79" s="1">
        <f t="shared" si="54"/>
        <v>4</v>
      </c>
      <c r="DG79" s="1">
        <f t="shared" si="54"/>
        <v>4</v>
      </c>
      <c r="DH79" s="1">
        <f t="shared" si="54"/>
        <v>4</v>
      </c>
      <c r="DI79" s="1">
        <f t="shared" si="54"/>
        <v>4</v>
      </c>
      <c r="DJ79" s="1">
        <f t="shared" si="54"/>
        <v>4</v>
      </c>
      <c r="DK79" s="1">
        <f t="shared" si="54"/>
        <v>4</v>
      </c>
      <c r="DL79" s="1">
        <f t="shared" si="54"/>
        <v>4</v>
      </c>
      <c r="DM79" s="1">
        <f t="shared" si="54"/>
        <v>4</v>
      </c>
      <c r="DN79" s="1">
        <f t="shared" si="54"/>
        <v>4</v>
      </c>
      <c r="DO79" s="1">
        <f t="shared" si="54"/>
        <v>4</v>
      </c>
      <c r="DP79" s="1">
        <f t="shared" si="54"/>
        <v>4</v>
      </c>
      <c r="DQ79" s="1">
        <f t="shared" si="54"/>
        <v>4</v>
      </c>
      <c r="DR79" s="1">
        <f t="shared" si="54"/>
        <v>4</v>
      </c>
      <c r="DS79" s="1">
        <f t="shared" si="54"/>
        <v>4</v>
      </c>
      <c r="DT79" s="1">
        <f t="shared" si="54"/>
        <v>4</v>
      </c>
      <c r="DU79" s="1">
        <f t="shared" si="54"/>
        <v>4</v>
      </c>
      <c r="DV79" s="1">
        <f t="shared" si="54"/>
        <v>4</v>
      </c>
      <c r="DW79" s="1">
        <f t="shared" si="54"/>
        <v>4</v>
      </c>
      <c r="DX79" s="1">
        <f t="shared" si="54"/>
        <v>4</v>
      </c>
      <c r="DY79" s="1">
        <f t="shared" si="54"/>
        <v>4</v>
      </c>
      <c r="DZ79" s="1">
        <f t="shared" si="54"/>
        <v>4</v>
      </c>
      <c r="EA79" s="1">
        <f t="shared" si="54"/>
        <v>4</v>
      </c>
      <c r="EB79" s="1">
        <f t="shared" si="54"/>
        <v>4</v>
      </c>
      <c r="EC79" s="1">
        <f t="shared" si="54"/>
        <v>4</v>
      </c>
      <c r="ED79" s="1">
        <f t="shared" si="54"/>
        <v>4</v>
      </c>
      <c r="EE79" s="1">
        <f t="shared" si="54"/>
        <v>4</v>
      </c>
      <c r="EF79" s="1">
        <f t="shared" si="54"/>
        <v>4</v>
      </c>
      <c r="EG79" s="1">
        <f t="shared" si="54"/>
        <v>4</v>
      </c>
      <c r="EH79" s="1">
        <f t="shared" si="54"/>
        <v>4</v>
      </c>
      <c r="EI79" s="1">
        <f t="shared" si="54"/>
        <v>4</v>
      </c>
      <c r="EJ79" s="1">
        <f t="shared" si="54"/>
        <v>4</v>
      </c>
      <c r="EK79" s="1">
        <f t="shared" si="54"/>
        <v>4</v>
      </c>
      <c r="EL79" s="1">
        <f t="shared" si="54"/>
        <v>4</v>
      </c>
      <c r="EM79" s="1">
        <f t="shared" si="54"/>
        <v>4</v>
      </c>
      <c r="EN79" s="1">
        <f t="shared" si="54"/>
        <v>4</v>
      </c>
      <c r="EO79" s="1">
        <f t="shared" si="54"/>
        <v>4</v>
      </c>
      <c r="EP79" s="1">
        <f t="shared" si="54"/>
        <v>4</v>
      </c>
      <c r="EQ79" s="1">
        <f t="shared" si="54"/>
        <v>4</v>
      </c>
    </row>
    <row r="80" spans="1:147" x14ac:dyDescent="0.25">
      <c r="A80" s="1" t="s">
        <v>181</v>
      </c>
      <c r="B80" s="1">
        <f>IF(B24&gt;22,IF(B15&gt;10,IF(B10&gt;35,IF(B11&gt;15,IF(B18&gt;5,100,IF(B15&gt;30,91,95.75)),76),IF(B12&gt;15,IF(B16&gt;5,91,IF(B11&gt;15,IF(B15&gt;20,79.833333,IF(B15&gt;15,81,80.666667)),83)),61.666667)),IF(B23&gt;10,IF(B15&gt;5,22.8,42),IF(B10&gt;10,IF(B25&gt;3,IF(B15&gt;7,68.75,IF(B12&gt;7,IF(B15&gt;5,81.75,85.333333),75.1)),IF(B22&gt;4,79.666667,IF(B15&gt;6,IF(B15&gt;8,IF(B15&gt;9,65.285714,66.4),69.285714),60.75))),21))),IF(B24&gt;5,IF(B23&gt;3,IF(B15&gt;1,IF(B22&gt;2,IF(B20&gt;0,IF(B11&gt;6,IF(B12&gt;7.5,76.5,60),IF(B16&gt;1.241666667,IF(B24&gt;20,65,IF(B16&gt;2,IF(B11&gt;5,51.666667,IF(B15&gt;2,50,50.571429)),IF(B15&gt;4,42,IF(B25&gt;2,49.2,45.818182)))),IF(B15&gt;1.458333333,39,31.25))),IF(B18&gt;5,73,IF(B15&gt;4,IF(B12&gt;7,IF(B15&gt;5,26.6,29),15.25),39.75))),IF(B11&gt;6,IF(B15&gt;2.708333333,38.5,58.6),IF(B12&gt;4,IF(B15&gt;2,85.333333,83),65.333333))),IF(B21&gt;3,9.333333,IF(B12&gt;1,21,15.25))),IF(B10&gt;10,IF(B18&gt;0,IF(B11&gt;5,IF(B11&gt;7,IF(B15&gt;0.1,16.333333,21.857143),26.833333),48.625),78),IF(B12&gt;8,IF(B15&gt;2,47.25,31.142857),IF(B20&gt;2,37.666667,IF(B12&gt;3,IF(B21&gt;1,IF(B15&gt;2,IF(B12&gt;7,16.555556,16.666667),IF(B11&gt;4,16.333333,14)),22.666667),IF(B15&gt;2,9.333333,11.666667)))))),IF(B22&gt;2,IF(B11&gt;1,IF(B12&gt;9,IF(B16&gt;7,0,7),IF(B12&gt;4,IF(B16&gt;2,13.5,19.8),IF(B16&gt;10,21,IF(B12&gt;3,9.833333,IF(B15&gt;0,5.666667,5.5))))),IF(B23&gt;4,44.2,5)),IF(B11&gt;1,11.666667,IF(B12&gt;0,IF(B15&gt;0,5.666667,3.666667),0)))))</f>
        <v>0</v>
      </c>
      <c r="C80" s="1">
        <f t="shared" ref="C80:AC80" si="55">IF(C24&gt;22,IF(C15&gt;10,IF(C10&gt;35,IF(C11&gt;15,IF(C18&gt;5,100,IF(C15&gt;30,91,95.75)),76),IF(C12&gt;15,IF(C16&gt;5,91,IF(C11&gt;15,IF(C15&gt;20,79.833333,IF(C15&gt;15,81,80.666667)),83)),61.666667)),IF(C23&gt;10,IF(C15&gt;5,22.8,42),IF(C10&gt;10,IF(C25&gt;3,IF(C15&gt;7,68.75,IF(C12&gt;7,IF(C15&gt;5,81.75,85.333333),75.1)),IF(C22&gt;4,79.666667,IF(C15&gt;6,IF(C15&gt;8,IF(C15&gt;9,65.285714,66.4),69.285714),60.75))),21))),IF(C24&gt;5,IF(C23&gt;3,IF(C15&gt;1,IF(C22&gt;2,IF(C20&gt;0,IF(C11&gt;6,IF(C12&gt;7.5,76.5,60),IF(C16&gt;1.241666667,IF(C24&gt;20,65,IF(C16&gt;2,IF(C11&gt;5,51.666667,IF(C15&gt;2,50,50.571429)),IF(C15&gt;4,42,IF(C25&gt;2,49.2,45.818182)))),IF(C15&gt;1.458333333,39,31.25))),IF(C18&gt;5,73,IF(C15&gt;4,IF(C12&gt;7,IF(C15&gt;5,26.6,29),15.25),39.75))),IF(C11&gt;6,IF(C15&gt;2.708333333,38.5,58.6),IF(C12&gt;4,IF(C15&gt;2,85.333333,83),65.333333))),IF(C21&gt;3,9.333333,IF(C12&gt;1,21,15.25))),IF(C10&gt;10,IF(C18&gt;0,IF(C11&gt;5,IF(C11&gt;7,IF(C15&gt;0.1,16.333333,21.857143),26.833333),48.625),78),IF(C12&gt;8,IF(C15&gt;2,47.25,31.142857),IF(C20&gt;2,37.666667,IF(C12&gt;3,IF(C21&gt;1,IF(C15&gt;2,IF(C12&gt;7,16.555556,16.666667),IF(C11&gt;4,16.333333,14)),22.666667),IF(C15&gt;2,9.333333,11.666667)))))),IF(C22&gt;2,IF(C11&gt;1,IF(C12&gt;9,IF(C16&gt;7,0,7),IF(C12&gt;4,IF(C16&gt;2,13.5,19.8),IF(C16&gt;10,21,IF(C12&gt;3,9.833333,IF(C15&gt;0,5.666667,5.5))))),IF(C23&gt;4,44.2,5)),IF(C11&gt;1,11.666667,IF(C12&gt;0,IF(C15&gt;0,5.666667,3.666667),0)))))</f>
        <v>0</v>
      </c>
      <c r="D80" s="1">
        <f t="shared" si="55"/>
        <v>0</v>
      </c>
      <c r="E80" s="1">
        <f t="shared" si="55"/>
        <v>0</v>
      </c>
      <c r="F80" s="1">
        <f t="shared" si="55"/>
        <v>0</v>
      </c>
      <c r="G80" s="1">
        <f t="shared" si="55"/>
        <v>0</v>
      </c>
      <c r="H80" s="1">
        <f t="shared" si="55"/>
        <v>0</v>
      </c>
      <c r="I80" s="1">
        <f t="shared" si="55"/>
        <v>0</v>
      </c>
      <c r="J80" s="1">
        <f t="shared" si="55"/>
        <v>0</v>
      </c>
      <c r="K80" s="1">
        <f t="shared" si="55"/>
        <v>0</v>
      </c>
      <c r="L80" s="1">
        <f t="shared" si="55"/>
        <v>0</v>
      </c>
      <c r="M80" s="1">
        <f t="shared" si="55"/>
        <v>0</v>
      </c>
      <c r="N80" s="1">
        <f t="shared" si="55"/>
        <v>0</v>
      </c>
      <c r="O80" s="1">
        <f t="shared" si="55"/>
        <v>0</v>
      </c>
      <c r="P80" s="1">
        <f t="shared" si="55"/>
        <v>0</v>
      </c>
      <c r="Q80" s="1">
        <f t="shared" si="55"/>
        <v>0</v>
      </c>
      <c r="R80" s="1">
        <f t="shared" si="55"/>
        <v>0</v>
      </c>
      <c r="S80" s="1">
        <f t="shared" si="55"/>
        <v>0</v>
      </c>
      <c r="T80" s="1">
        <f t="shared" si="55"/>
        <v>0</v>
      </c>
      <c r="U80" s="1">
        <f t="shared" si="55"/>
        <v>0</v>
      </c>
      <c r="V80" s="1">
        <f t="shared" si="55"/>
        <v>0</v>
      </c>
      <c r="W80" s="1">
        <f t="shared" si="55"/>
        <v>0</v>
      </c>
      <c r="X80" s="1">
        <f t="shared" si="55"/>
        <v>0</v>
      </c>
      <c r="Y80" s="1">
        <f t="shared" si="55"/>
        <v>0</v>
      </c>
      <c r="Z80" s="1">
        <f t="shared" si="55"/>
        <v>0</v>
      </c>
      <c r="AA80" s="1">
        <f t="shared" si="55"/>
        <v>0</v>
      </c>
      <c r="AB80" s="1">
        <f t="shared" si="55"/>
        <v>0</v>
      </c>
      <c r="AC80" s="1">
        <f t="shared" si="55"/>
        <v>0</v>
      </c>
      <c r="AD80" s="1">
        <f t="shared" ref="AD80:CO80" si="56">IF(AD24&gt;22,IF(AD15&gt;10,IF(AD10&gt;35,IF(AD11&gt;15,IF(AD18&gt;5,100,IF(AD15&gt;30,91,95.75)),76),IF(AD12&gt;15,IF(AD16&gt;5,91,IF(AD11&gt;15,IF(AD15&gt;20,79.833333,IF(AD15&gt;15,81,80.666667)),83)),61.666667)),IF(AD23&gt;10,IF(AD15&gt;5,22.8,42),IF(AD10&gt;10,IF(AD25&gt;3,IF(AD15&gt;7,68.75,IF(AD12&gt;7,IF(AD15&gt;5,81.75,85.333333),75.1)),IF(AD22&gt;4,79.666667,IF(AD15&gt;6,IF(AD15&gt;8,IF(AD15&gt;9,65.285714,66.4),69.285714),60.75))),21))),IF(AD24&gt;5,IF(AD23&gt;3,IF(AD15&gt;1,IF(AD22&gt;2,IF(AD20&gt;0,IF(AD11&gt;6,IF(AD12&gt;7.5,76.5,60),IF(AD16&gt;1.241666667,IF(AD24&gt;20,65,IF(AD16&gt;2,IF(AD11&gt;5,51.666667,IF(AD15&gt;2,50,50.571429)),IF(AD15&gt;4,42,IF(AD25&gt;2,49.2,45.818182)))),IF(AD15&gt;1.458333333,39,31.25))),IF(AD18&gt;5,73,IF(AD15&gt;4,IF(AD12&gt;7,IF(AD15&gt;5,26.6,29),15.25),39.75))),IF(AD11&gt;6,IF(AD15&gt;2.708333333,38.5,58.6),IF(AD12&gt;4,IF(AD15&gt;2,85.333333,83),65.333333))),IF(AD21&gt;3,9.333333,IF(AD12&gt;1,21,15.25))),IF(AD10&gt;10,IF(AD18&gt;0,IF(AD11&gt;5,IF(AD11&gt;7,IF(AD15&gt;0.1,16.333333,21.857143),26.833333),48.625),78),IF(AD12&gt;8,IF(AD15&gt;2,47.25,31.142857),IF(AD20&gt;2,37.666667,IF(AD12&gt;3,IF(AD21&gt;1,IF(AD15&gt;2,IF(AD12&gt;7,16.555556,16.666667),IF(AD11&gt;4,16.333333,14)),22.666667),IF(AD15&gt;2,9.333333,11.666667)))))),IF(AD22&gt;2,IF(AD11&gt;1,IF(AD12&gt;9,IF(AD16&gt;7,0,7),IF(AD12&gt;4,IF(AD16&gt;2,13.5,19.8),IF(AD16&gt;10,21,IF(AD12&gt;3,9.833333,IF(AD15&gt;0,5.666667,5.5))))),IF(AD23&gt;4,44.2,5)),IF(AD11&gt;1,11.666667,IF(AD12&gt;0,IF(AD15&gt;0,5.666667,3.666667),0)))))</f>
        <v>0</v>
      </c>
      <c r="AE80" s="1">
        <f t="shared" si="56"/>
        <v>0</v>
      </c>
      <c r="AF80" s="1">
        <f t="shared" si="56"/>
        <v>0</v>
      </c>
      <c r="AG80" s="1">
        <f t="shared" si="56"/>
        <v>0</v>
      </c>
      <c r="AH80" s="1">
        <f t="shared" si="56"/>
        <v>0</v>
      </c>
      <c r="AI80" s="1">
        <f t="shared" si="56"/>
        <v>0</v>
      </c>
      <c r="AJ80" s="1">
        <f t="shared" si="56"/>
        <v>0</v>
      </c>
      <c r="AK80" s="1">
        <f t="shared" si="56"/>
        <v>0</v>
      </c>
      <c r="AL80" s="1">
        <f t="shared" si="56"/>
        <v>0</v>
      </c>
      <c r="AM80" s="1">
        <f t="shared" si="56"/>
        <v>0</v>
      </c>
      <c r="AN80" s="1">
        <f t="shared" si="56"/>
        <v>0</v>
      </c>
      <c r="AO80" s="1">
        <f t="shared" si="56"/>
        <v>0</v>
      </c>
      <c r="AP80" s="1">
        <f t="shared" si="56"/>
        <v>0</v>
      </c>
      <c r="AQ80" s="1">
        <f t="shared" si="56"/>
        <v>0</v>
      </c>
      <c r="AR80" s="1">
        <f t="shared" si="56"/>
        <v>0</v>
      </c>
      <c r="AS80" s="1">
        <f t="shared" si="56"/>
        <v>0</v>
      </c>
      <c r="AT80" s="1">
        <f t="shared" si="56"/>
        <v>0</v>
      </c>
      <c r="AU80" s="1">
        <f t="shared" si="56"/>
        <v>0</v>
      </c>
      <c r="AV80" s="1">
        <f t="shared" si="56"/>
        <v>0</v>
      </c>
      <c r="AW80" s="1">
        <f t="shared" si="56"/>
        <v>0</v>
      </c>
      <c r="AX80" s="1">
        <f t="shared" si="56"/>
        <v>0</v>
      </c>
      <c r="AY80" s="1">
        <f t="shared" si="56"/>
        <v>0</v>
      </c>
      <c r="AZ80" s="1">
        <f t="shared" si="56"/>
        <v>0</v>
      </c>
      <c r="BA80" s="1">
        <f t="shared" si="56"/>
        <v>0</v>
      </c>
      <c r="BB80" s="1">
        <f t="shared" si="56"/>
        <v>0</v>
      </c>
      <c r="BC80" s="1">
        <f t="shared" si="56"/>
        <v>0</v>
      </c>
      <c r="BD80" s="1">
        <f t="shared" si="56"/>
        <v>0</v>
      </c>
      <c r="BE80" s="1">
        <f t="shared" si="56"/>
        <v>0</v>
      </c>
      <c r="BF80" s="1">
        <f t="shared" si="56"/>
        <v>0</v>
      </c>
      <c r="BG80" s="1">
        <f t="shared" si="56"/>
        <v>0</v>
      </c>
      <c r="BH80" s="1">
        <f t="shared" si="56"/>
        <v>0</v>
      </c>
      <c r="BI80" s="1">
        <f t="shared" si="56"/>
        <v>0</v>
      </c>
      <c r="BJ80" s="1">
        <f t="shared" si="56"/>
        <v>0</v>
      </c>
      <c r="BK80" s="1">
        <f t="shared" si="56"/>
        <v>0</v>
      </c>
      <c r="BL80" s="1">
        <f t="shared" si="56"/>
        <v>0</v>
      </c>
      <c r="BM80" s="1">
        <f t="shared" si="56"/>
        <v>0</v>
      </c>
      <c r="BN80" s="1">
        <f t="shared" si="56"/>
        <v>0</v>
      </c>
      <c r="BO80" s="1">
        <f t="shared" si="56"/>
        <v>0</v>
      </c>
      <c r="BP80" s="1">
        <f t="shared" si="56"/>
        <v>0</v>
      </c>
      <c r="BQ80" s="1">
        <f t="shared" si="56"/>
        <v>0</v>
      </c>
      <c r="BR80" s="1">
        <f t="shared" si="56"/>
        <v>0</v>
      </c>
      <c r="BS80" s="1">
        <f t="shared" si="56"/>
        <v>0</v>
      </c>
      <c r="BT80" s="1">
        <f t="shared" si="56"/>
        <v>0</v>
      </c>
      <c r="BU80" s="1">
        <f t="shared" si="56"/>
        <v>0</v>
      </c>
      <c r="BV80" s="1">
        <f t="shared" si="56"/>
        <v>0</v>
      </c>
      <c r="BW80" s="1">
        <f t="shared" si="56"/>
        <v>0</v>
      </c>
      <c r="BX80" s="1">
        <f t="shared" si="56"/>
        <v>0</v>
      </c>
      <c r="BY80" s="1">
        <f t="shared" si="56"/>
        <v>0</v>
      </c>
      <c r="BZ80" s="1">
        <f t="shared" si="56"/>
        <v>0</v>
      </c>
      <c r="CA80" s="1">
        <f t="shared" si="56"/>
        <v>0</v>
      </c>
      <c r="CB80" s="1">
        <f t="shared" si="56"/>
        <v>0</v>
      </c>
      <c r="CC80" s="1">
        <f t="shared" si="56"/>
        <v>0</v>
      </c>
      <c r="CD80" s="1">
        <f t="shared" si="56"/>
        <v>0</v>
      </c>
      <c r="CE80" s="1">
        <f t="shared" si="56"/>
        <v>0</v>
      </c>
      <c r="CF80" s="1">
        <f t="shared" si="56"/>
        <v>0</v>
      </c>
      <c r="CG80" s="1">
        <f t="shared" si="56"/>
        <v>0</v>
      </c>
      <c r="CH80" s="1">
        <f t="shared" si="56"/>
        <v>0</v>
      </c>
      <c r="CI80" s="1">
        <f t="shared" si="56"/>
        <v>0</v>
      </c>
      <c r="CJ80" s="1">
        <f t="shared" si="56"/>
        <v>0</v>
      </c>
      <c r="CK80" s="1">
        <f t="shared" si="56"/>
        <v>0</v>
      </c>
      <c r="CL80" s="1">
        <f t="shared" si="56"/>
        <v>0</v>
      </c>
      <c r="CM80" s="1">
        <f t="shared" si="56"/>
        <v>0</v>
      </c>
      <c r="CN80" s="1">
        <f t="shared" si="56"/>
        <v>0</v>
      </c>
      <c r="CO80" s="1">
        <f t="shared" si="56"/>
        <v>0</v>
      </c>
      <c r="CP80" s="1">
        <f t="shared" ref="CP80:EQ80" si="57">IF(CP24&gt;22,IF(CP15&gt;10,IF(CP10&gt;35,IF(CP11&gt;15,IF(CP18&gt;5,100,IF(CP15&gt;30,91,95.75)),76),IF(CP12&gt;15,IF(CP16&gt;5,91,IF(CP11&gt;15,IF(CP15&gt;20,79.833333,IF(CP15&gt;15,81,80.666667)),83)),61.666667)),IF(CP23&gt;10,IF(CP15&gt;5,22.8,42),IF(CP10&gt;10,IF(CP25&gt;3,IF(CP15&gt;7,68.75,IF(CP12&gt;7,IF(CP15&gt;5,81.75,85.333333),75.1)),IF(CP22&gt;4,79.666667,IF(CP15&gt;6,IF(CP15&gt;8,IF(CP15&gt;9,65.285714,66.4),69.285714),60.75))),21))),IF(CP24&gt;5,IF(CP23&gt;3,IF(CP15&gt;1,IF(CP22&gt;2,IF(CP20&gt;0,IF(CP11&gt;6,IF(CP12&gt;7.5,76.5,60),IF(CP16&gt;1.241666667,IF(CP24&gt;20,65,IF(CP16&gt;2,IF(CP11&gt;5,51.666667,IF(CP15&gt;2,50,50.571429)),IF(CP15&gt;4,42,IF(CP25&gt;2,49.2,45.818182)))),IF(CP15&gt;1.458333333,39,31.25))),IF(CP18&gt;5,73,IF(CP15&gt;4,IF(CP12&gt;7,IF(CP15&gt;5,26.6,29),15.25),39.75))),IF(CP11&gt;6,IF(CP15&gt;2.708333333,38.5,58.6),IF(CP12&gt;4,IF(CP15&gt;2,85.333333,83),65.333333))),IF(CP21&gt;3,9.333333,IF(CP12&gt;1,21,15.25))),IF(CP10&gt;10,IF(CP18&gt;0,IF(CP11&gt;5,IF(CP11&gt;7,IF(CP15&gt;0.1,16.333333,21.857143),26.833333),48.625),78),IF(CP12&gt;8,IF(CP15&gt;2,47.25,31.142857),IF(CP20&gt;2,37.666667,IF(CP12&gt;3,IF(CP21&gt;1,IF(CP15&gt;2,IF(CP12&gt;7,16.555556,16.666667),IF(CP11&gt;4,16.333333,14)),22.666667),IF(CP15&gt;2,9.333333,11.666667)))))),IF(CP22&gt;2,IF(CP11&gt;1,IF(CP12&gt;9,IF(CP16&gt;7,0,7),IF(CP12&gt;4,IF(CP16&gt;2,13.5,19.8),IF(CP16&gt;10,21,IF(CP12&gt;3,9.833333,IF(CP15&gt;0,5.666667,5.5))))),IF(CP23&gt;4,44.2,5)),IF(CP11&gt;1,11.666667,IF(CP12&gt;0,IF(CP15&gt;0,5.666667,3.666667),0)))))</f>
        <v>0</v>
      </c>
      <c r="CQ80" s="1">
        <f t="shared" si="57"/>
        <v>0</v>
      </c>
      <c r="CR80" s="1">
        <f t="shared" si="57"/>
        <v>0</v>
      </c>
      <c r="CS80" s="1">
        <f t="shared" si="57"/>
        <v>0</v>
      </c>
      <c r="CT80" s="1">
        <f t="shared" si="57"/>
        <v>0</v>
      </c>
      <c r="CU80" s="1">
        <f t="shared" si="57"/>
        <v>0</v>
      </c>
      <c r="CV80" s="1">
        <f t="shared" si="57"/>
        <v>0</v>
      </c>
      <c r="CW80" s="1">
        <f t="shared" si="57"/>
        <v>0</v>
      </c>
      <c r="CX80" s="1">
        <f t="shared" si="57"/>
        <v>0</v>
      </c>
      <c r="CY80" s="1">
        <f t="shared" si="57"/>
        <v>0</v>
      </c>
      <c r="CZ80" s="1">
        <f t="shared" si="57"/>
        <v>0</v>
      </c>
      <c r="DA80" s="1">
        <f t="shared" si="57"/>
        <v>0</v>
      </c>
      <c r="DB80" s="1">
        <f t="shared" si="57"/>
        <v>0</v>
      </c>
      <c r="DC80" s="1">
        <f t="shared" si="57"/>
        <v>0</v>
      </c>
      <c r="DD80" s="1">
        <f t="shared" si="57"/>
        <v>0</v>
      </c>
      <c r="DE80" s="1">
        <f t="shared" si="57"/>
        <v>0</v>
      </c>
      <c r="DF80" s="1">
        <f t="shared" si="57"/>
        <v>0</v>
      </c>
      <c r="DG80" s="1">
        <f t="shared" si="57"/>
        <v>0</v>
      </c>
      <c r="DH80" s="1">
        <f t="shared" si="57"/>
        <v>0</v>
      </c>
      <c r="DI80" s="1">
        <f t="shared" si="57"/>
        <v>0</v>
      </c>
      <c r="DJ80" s="1">
        <f t="shared" si="57"/>
        <v>0</v>
      </c>
      <c r="DK80" s="1">
        <f t="shared" si="57"/>
        <v>0</v>
      </c>
      <c r="DL80" s="1">
        <f t="shared" si="57"/>
        <v>0</v>
      </c>
      <c r="DM80" s="1">
        <f t="shared" si="57"/>
        <v>0</v>
      </c>
      <c r="DN80" s="1">
        <f t="shared" si="57"/>
        <v>0</v>
      </c>
      <c r="DO80" s="1">
        <f t="shared" si="57"/>
        <v>0</v>
      </c>
      <c r="DP80" s="1">
        <f t="shared" si="57"/>
        <v>0</v>
      </c>
      <c r="DQ80" s="1">
        <f t="shared" si="57"/>
        <v>0</v>
      </c>
      <c r="DR80" s="1">
        <f t="shared" si="57"/>
        <v>0</v>
      </c>
      <c r="DS80" s="1">
        <f t="shared" si="57"/>
        <v>0</v>
      </c>
      <c r="DT80" s="1">
        <f t="shared" si="57"/>
        <v>0</v>
      </c>
      <c r="DU80" s="1">
        <f t="shared" si="57"/>
        <v>0</v>
      </c>
      <c r="DV80" s="1">
        <f t="shared" si="57"/>
        <v>0</v>
      </c>
      <c r="DW80" s="1">
        <f t="shared" si="57"/>
        <v>0</v>
      </c>
      <c r="DX80" s="1">
        <f t="shared" si="57"/>
        <v>0</v>
      </c>
      <c r="DY80" s="1">
        <f t="shared" si="57"/>
        <v>0</v>
      </c>
      <c r="DZ80" s="1">
        <f t="shared" si="57"/>
        <v>0</v>
      </c>
      <c r="EA80" s="1">
        <f t="shared" si="57"/>
        <v>0</v>
      </c>
      <c r="EB80" s="1">
        <f t="shared" si="57"/>
        <v>0</v>
      </c>
      <c r="EC80" s="1">
        <f t="shared" si="57"/>
        <v>0</v>
      </c>
      <c r="ED80" s="1">
        <f t="shared" si="57"/>
        <v>0</v>
      </c>
      <c r="EE80" s="1">
        <f t="shared" si="57"/>
        <v>0</v>
      </c>
      <c r="EF80" s="1">
        <f t="shared" si="57"/>
        <v>0</v>
      </c>
      <c r="EG80" s="1">
        <f t="shared" si="57"/>
        <v>0</v>
      </c>
      <c r="EH80" s="1">
        <f t="shared" si="57"/>
        <v>0</v>
      </c>
      <c r="EI80" s="1">
        <f t="shared" si="57"/>
        <v>0</v>
      </c>
      <c r="EJ80" s="1">
        <f t="shared" si="57"/>
        <v>0</v>
      </c>
      <c r="EK80" s="1">
        <f t="shared" si="57"/>
        <v>0</v>
      </c>
      <c r="EL80" s="1">
        <f t="shared" si="57"/>
        <v>0</v>
      </c>
      <c r="EM80" s="1">
        <f t="shared" si="57"/>
        <v>0</v>
      </c>
      <c r="EN80" s="1">
        <f t="shared" si="57"/>
        <v>0</v>
      </c>
      <c r="EO80" s="1">
        <f t="shared" si="57"/>
        <v>0</v>
      </c>
      <c r="EP80" s="1">
        <f t="shared" si="57"/>
        <v>0</v>
      </c>
      <c r="EQ80" s="1">
        <f t="shared" si="57"/>
        <v>0</v>
      </c>
    </row>
    <row r="81" spans="1:147" x14ac:dyDescent="0.25">
      <c r="A81" s="1" t="s">
        <v>182</v>
      </c>
      <c r="B81" s="1">
        <f>IF(B11&gt;8,IF(B15&gt;0.1,IF(B10&gt;40,IF(B25&gt;2,61.6,IF(B22&gt;2,IF(B12&gt;25,100,98.5),82)),IF(B23&gt;8,IF(B23&gt;12,IF(B15&gt;4.375,70.285714,74.75),IF(B16&gt;6,85,IF(B16&gt;5,30.666667,IF(B22&gt;4,IF(B21&gt;3,58.111111,IF(B16&gt;4,54.666667,IF(B15&gt;9,51,51.833333))),IF(B15&gt;5,24,56))))),IF(B24&gt;15,IF(B10&gt;20,IF(B11&gt;15,74.125,IF(B15&gt;5,98,100)),IF(B24&gt;30,IF(B25&gt;0,IF(B11&gt;9,64.4,68.428571),56.8),IF(B23&gt;2,IF(B15&gt;7,94,81.6),IF(B15&gt;1.666666667,IF(B15&gt;5,69.2,66.857143),76.363636)))),IF(B15&gt;2,IF(B15&gt;2.708333333,71.142857,65.625),31.5)))),6.666667),IF(B10&gt;35,IF(B12&gt;15,92.333333,78.333333),IF(B24&gt;13,IF(B15&gt;3,IF(B12&gt;7,IF(B11&gt;6,IF(B22&gt;3,24.333333,IF(B11&gt;7,35,39)),IF(B23&gt;2,IF(B18&gt;5,48.6,73),41.166667)),IF(B25&gt;0,IF(B23&gt;4,IF(B11&gt;4,20,17),IF(B15&gt;4,19.5,32.8)),46.666667)),IF(B16&gt;3,56.888889,IF(B10&gt;10,60,IF(B12&gt;2.391666667,IF(B15&gt;2,46.3,47.25),40)))),IF(B20&gt;3.333333333,IF(B15&gt;0,IF(B15&gt;1.458333333,47.25,50.333333),21),IF(B18&gt;0.408333333,IF(B11&gt;3,IF(B22&gt;1,IF(B10&gt;7,IF(B11&gt;4,IF(B16&gt;3,IF(B15&gt;0,IF(B15&gt;2,13.333333,12.6),IF(B12&gt;0,16.333333,21)),IF(B12&gt;9,22.75,IF(B15&gt;0,17.75,14))),38.5),IF(B12&gt;3,14,10.5)),IF(B15&gt;2,24.666667,45.5)),IF(B10&gt;4,IF(B18&gt;3,21,IF(B16&gt;1,IF(B15&gt;2,31,IF(B15&gt;0,37.75,35)),IF(B15&gt;1,47.333333,39.8))),IF(B15&gt;0,IF(B22&gt;1,IF(B12&gt;1,24.4,41.5),18.25),IF(B11&gt;0,6,5.5)))),IF(B15&gt;1.458333333,12,IF(B15&gt;0,2,0)))))))</f>
        <v>0</v>
      </c>
      <c r="C81" s="1">
        <f t="shared" ref="C81:AC81" si="58">IF(C11&gt;8,IF(C15&gt;0.1,IF(C10&gt;40,IF(C25&gt;2,61.6,IF(C22&gt;2,IF(C12&gt;25,100,98.5),82)),IF(C23&gt;8,IF(C23&gt;12,IF(C15&gt;4.375,70.285714,74.75),IF(C16&gt;6,85,IF(C16&gt;5,30.666667,IF(C22&gt;4,IF(C21&gt;3,58.111111,IF(C16&gt;4,54.666667,IF(C15&gt;9,51,51.833333))),IF(C15&gt;5,24,56))))),IF(C24&gt;15,IF(C10&gt;20,IF(C11&gt;15,74.125,IF(C15&gt;5,98,100)),IF(C24&gt;30,IF(C25&gt;0,IF(C11&gt;9,64.4,68.428571),56.8),IF(C23&gt;2,IF(C15&gt;7,94,81.6),IF(C15&gt;1.666666667,IF(C15&gt;5,69.2,66.857143),76.363636)))),IF(C15&gt;2,IF(C15&gt;2.708333333,71.142857,65.625),31.5)))),6.666667),IF(C10&gt;35,IF(C12&gt;15,92.333333,78.333333),IF(C24&gt;13,IF(C15&gt;3,IF(C12&gt;7,IF(C11&gt;6,IF(C22&gt;3,24.333333,IF(C11&gt;7,35,39)),IF(C23&gt;2,IF(C18&gt;5,48.6,73),41.166667)),IF(C25&gt;0,IF(C23&gt;4,IF(C11&gt;4,20,17),IF(C15&gt;4,19.5,32.8)),46.666667)),IF(C16&gt;3,56.888889,IF(C10&gt;10,60,IF(C12&gt;2.391666667,IF(C15&gt;2,46.3,47.25),40)))),IF(C20&gt;3.333333333,IF(C15&gt;0,IF(C15&gt;1.458333333,47.25,50.333333),21),IF(C18&gt;0.408333333,IF(C11&gt;3,IF(C22&gt;1,IF(C10&gt;7,IF(C11&gt;4,IF(C16&gt;3,IF(C15&gt;0,IF(C15&gt;2,13.333333,12.6),IF(C12&gt;0,16.333333,21)),IF(C12&gt;9,22.75,IF(C15&gt;0,17.75,14))),38.5),IF(C12&gt;3,14,10.5)),IF(C15&gt;2,24.666667,45.5)),IF(C10&gt;4,IF(C18&gt;3,21,IF(C16&gt;1,IF(C15&gt;2,31,IF(C15&gt;0,37.75,35)),IF(C15&gt;1,47.333333,39.8))),IF(C15&gt;0,IF(C22&gt;1,IF(C12&gt;1,24.4,41.5),18.25),IF(C11&gt;0,6,5.5)))),IF(C15&gt;1.458333333,12,IF(C15&gt;0,2,0)))))))</f>
        <v>0</v>
      </c>
      <c r="D81" s="1">
        <f t="shared" si="58"/>
        <v>0</v>
      </c>
      <c r="E81" s="1">
        <f t="shared" si="58"/>
        <v>0</v>
      </c>
      <c r="F81" s="1">
        <f t="shared" si="58"/>
        <v>0</v>
      </c>
      <c r="G81" s="1">
        <f t="shared" si="58"/>
        <v>0</v>
      </c>
      <c r="H81" s="1">
        <f t="shared" si="58"/>
        <v>0</v>
      </c>
      <c r="I81" s="1">
        <f t="shared" si="58"/>
        <v>0</v>
      </c>
      <c r="J81" s="1">
        <f t="shared" si="58"/>
        <v>0</v>
      </c>
      <c r="K81" s="1">
        <f t="shared" si="58"/>
        <v>0</v>
      </c>
      <c r="L81" s="1">
        <f t="shared" si="58"/>
        <v>0</v>
      </c>
      <c r="M81" s="1">
        <f t="shared" si="58"/>
        <v>0</v>
      </c>
      <c r="N81" s="1">
        <f t="shared" si="58"/>
        <v>0</v>
      </c>
      <c r="O81" s="1">
        <f t="shared" si="58"/>
        <v>0</v>
      </c>
      <c r="P81" s="1">
        <f t="shared" si="58"/>
        <v>0</v>
      </c>
      <c r="Q81" s="1">
        <f t="shared" si="58"/>
        <v>0</v>
      </c>
      <c r="R81" s="1">
        <f t="shared" si="58"/>
        <v>0</v>
      </c>
      <c r="S81" s="1">
        <f t="shared" si="58"/>
        <v>0</v>
      </c>
      <c r="T81" s="1">
        <f t="shared" si="58"/>
        <v>0</v>
      </c>
      <c r="U81" s="1">
        <f t="shared" si="58"/>
        <v>0</v>
      </c>
      <c r="V81" s="1">
        <f t="shared" si="58"/>
        <v>0</v>
      </c>
      <c r="W81" s="1">
        <f t="shared" si="58"/>
        <v>0</v>
      </c>
      <c r="X81" s="1">
        <f t="shared" si="58"/>
        <v>0</v>
      </c>
      <c r="Y81" s="1">
        <f t="shared" si="58"/>
        <v>0</v>
      </c>
      <c r="Z81" s="1">
        <f t="shared" si="58"/>
        <v>0</v>
      </c>
      <c r="AA81" s="1">
        <f t="shared" si="58"/>
        <v>0</v>
      </c>
      <c r="AB81" s="1">
        <f t="shared" si="58"/>
        <v>0</v>
      </c>
      <c r="AC81" s="1">
        <f t="shared" si="58"/>
        <v>0</v>
      </c>
      <c r="AD81" s="1">
        <f t="shared" ref="AD81:CO81" si="59">IF(AD11&gt;8,IF(AD15&gt;0.1,IF(AD10&gt;40,IF(AD25&gt;2,61.6,IF(AD22&gt;2,IF(AD12&gt;25,100,98.5),82)),IF(AD23&gt;8,IF(AD23&gt;12,IF(AD15&gt;4.375,70.285714,74.75),IF(AD16&gt;6,85,IF(AD16&gt;5,30.666667,IF(AD22&gt;4,IF(AD21&gt;3,58.111111,IF(AD16&gt;4,54.666667,IF(AD15&gt;9,51,51.833333))),IF(AD15&gt;5,24,56))))),IF(AD24&gt;15,IF(AD10&gt;20,IF(AD11&gt;15,74.125,IF(AD15&gt;5,98,100)),IF(AD24&gt;30,IF(AD25&gt;0,IF(AD11&gt;9,64.4,68.428571),56.8),IF(AD23&gt;2,IF(AD15&gt;7,94,81.6),IF(AD15&gt;1.666666667,IF(AD15&gt;5,69.2,66.857143),76.363636)))),IF(AD15&gt;2,IF(AD15&gt;2.708333333,71.142857,65.625),31.5)))),6.666667),IF(AD10&gt;35,IF(AD12&gt;15,92.333333,78.333333),IF(AD24&gt;13,IF(AD15&gt;3,IF(AD12&gt;7,IF(AD11&gt;6,IF(AD22&gt;3,24.333333,IF(AD11&gt;7,35,39)),IF(AD23&gt;2,IF(AD18&gt;5,48.6,73),41.166667)),IF(AD25&gt;0,IF(AD23&gt;4,IF(AD11&gt;4,20,17),IF(AD15&gt;4,19.5,32.8)),46.666667)),IF(AD16&gt;3,56.888889,IF(AD10&gt;10,60,IF(AD12&gt;2.391666667,IF(AD15&gt;2,46.3,47.25),40)))),IF(AD20&gt;3.333333333,IF(AD15&gt;0,IF(AD15&gt;1.458333333,47.25,50.333333),21),IF(AD18&gt;0.408333333,IF(AD11&gt;3,IF(AD22&gt;1,IF(AD10&gt;7,IF(AD11&gt;4,IF(AD16&gt;3,IF(AD15&gt;0,IF(AD15&gt;2,13.333333,12.6),IF(AD12&gt;0,16.333333,21)),IF(AD12&gt;9,22.75,IF(AD15&gt;0,17.75,14))),38.5),IF(AD12&gt;3,14,10.5)),IF(AD15&gt;2,24.666667,45.5)),IF(AD10&gt;4,IF(AD18&gt;3,21,IF(AD16&gt;1,IF(AD15&gt;2,31,IF(AD15&gt;0,37.75,35)),IF(AD15&gt;1,47.333333,39.8))),IF(AD15&gt;0,IF(AD22&gt;1,IF(AD12&gt;1,24.4,41.5),18.25),IF(AD11&gt;0,6,5.5)))),IF(AD15&gt;1.458333333,12,IF(AD15&gt;0,2,0)))))))</f>
        <v>0</v>
      </c>
      <c r="AE81" s="1">
        <f t="shared" si="59"/>
        <v>0</v>
      </c>
      <c r="AF81" s="1">
        <f t="shared" si="59"/>
        <v>0</v>
      </c>
      <c r="AG81" s="1">
        <f t="shared" si="59"/>
        <v>0</v>
      </c>
      <c r="AH81" s="1">
        <f t="shared" si="59"/>
        <v>0</v>
      </c>
      <c r="AI81" s="1">
        <f t="shared" si="59"/>
        <v>0</v>
      </c>
      <c r="AJ81" s="1">
        <f t="shared" si="59"/>
        <v>0</v>
      </c>
      <c r="AK81" s="1">
        <f t="shared" si="59"/>
        <v>0</v>
      </c>
      <c r="AL81" s="1">
        <f t="shared" si="59"/>
        <v>0</v>
      </c>
      <c r="AM81" s="1">
        <f t="shared" si="59"/>
        <v>0</v>
      </c>
      <c r="AN81" s="1">
        <f t="shared" si="59"/>
        <v>0</v>
      </c>
      <c r="AO81" s="1">
        <f t="shared" si="59"/>
        <v>0</v>
      </c>
      <c r="AP81" s="1">
        <f t="shared" si="59"/>
        <v>0</v>
      </c>
      <c r="AQ81" s="1">
        <f t="shared" si="59"/>
        <v>0</v>
      </c>
      <c r="AR81" s="1">
        <f t="shared" si="59"/>
        <v>0</v>
      </c>
      <c r="AS81" s="1">
        <f t="shared" si="59"/>
        <v>0</v>
      </c>
      <c r="AT81" s="1">
        <f t="shared" si="59"/>
        <v>0</v>
      </c>
      <c r="AU81" s="1">
        <f t="shared" si="59"/>
        <v>0</v>
      </c>
      <c r="AV81" s="1">
        <f t="shared" si="59"/>
        <v>0</v>
      </c>
      <c r="AW81" s="1">
        <f t="shared" si="59"/>
        <v>0</v>
      </c>
      <c r="AX81" s="1">
        <f t="shared" si="59"/>
        <v>0</v>
      </c>
      <c r="AY81" s="1">
        <f t="shared" si="59"/>
        <v>0</v>
      </c>
      <c r="AZ81" s="1">
        <f t="shared" si="59"/>
        <v>0</v>
      </c>
      <c r="BA81" s="1">
        <f t="shared" si="59"/>
        <v>0</v>
      </c>
      <c r="BB81" s="1">
        <f t="shared" si="59"/>
        <v>0</v>
      </c>
      <c r="BC81" s="1">
        <f t="shared" si="59"/>
        <v>0</v>
      </c>
      <c r="BD81" s="1">
        <f t="shared" si="59"/>
        <v>0</v>
      </c>
      <c r="BE81" s="1">
        <f t="shared" si="59"/>
        <v>0</v>
      </c>
      <c r="BF81" s="1">
        <f t="shared" si="59"/>
        <v>0</v>
      </c>
      <c r="BG81" s="1">
        <f t="shared" si="59"/>
        <v>0</v>
      </c>
      <c r="BH81" s="1">
        <f t="shared" si="59"/>
        <v>0</v>
      </c>
      <c r="BI81" s="1">
        <f t="shared" si="59"/>
        <v>0</v>
      </c>
      <c r="BJ81" s="1">
        <f t="shared" si="59"/>
        <v>0</v>
      </c>
      <c r="BK81" s="1">
        <f t="shared" si="59"/>
        <v>0</v>
      </c>
      <c r="BL81" s="1">
        <f t="shared" si="59"/>
        <v>0</v>
      </c>
      <c r="BM81" s="1">
        <f t="shared" si="59"/>
        <v>0</v>
      </c>
      <c r="BN81" s="1">
        <f t="shared" si="59"/>
        <v>0</v>
      </c>
      <c r="BO81" s="1">
        <f t="shared" si="59"/>
        <v>0</v>
      </c>
      <c r="BP81" s="1">
        <f t="shared" si="59"/>
        <v>0</v>
      </c>
      <c r="BQ81" s="1">
        <f t="shared" si="59"/>
        <v>0</v>
      </c>
      <c r="BR81" s="1">
        <f t="shared" si="59"/>
        <v>0</v>
      </c>
      <c r="BS81" s="1">
        <f t="shared" si="59"/>
        <v>0</v>
      </c>
      <c r="BT81" s="1">
        <f t="shared" si="59"/>
        <v>0</v>
      </c>
      <c r="BU81" s="1">
        <f t="shared" si="59"/>
        <v>0</v>
      </c>
      <c r="BV81" s="1">
        <f t="shared" si="59"/>
        <v>0</v>
      </c>
      <c r="BW81" s="1">
        <f t="shared" si="59"/>
        <v>0</v>
      </c>
      <c r="BX81" s="1">
        <f t="shared" si="59"/>
        <v>0</v>
      </c>
      <c r="BY81" s="1">
        <f t="shared" si="59"/>
        <v>0</v>
      </c>
      <c r="BZ81" s="1">
        <f t="shared" si="59"/>
        <v>0</v>
      </c>
      <c r="CA81" s="1">
        <f t="shared" si="59"/>
        <v>0</v>
      </c>
      <c r="CB81" s="1">
        <f t="shared" si="59"/>
        <v>0</v>
      </c>
      <c r="CC81" s="1">
        <f t="shared" si="59"/>
        <v>0</v>
      </c>
      <c r="CD81" s="1">
        <f t="shared" si="59"/>
        <v>0</v>
      </c>
      <c r="CE81" s="1">
        <f t="shared" si="59"/>
        <v>0</v>
      </c>
      <c r="CF81" s="1">
        <f t="shared" si="59"/>
        <v>0</v>
      </c>
      <c r="CG81" s="1">
        <f t="shared" si="59"/>
        <v>0</v>
      </c>
      <c r="CH81" s="1">
        <f t="shared" si="59"/>
        <v>0</v>
      </c>
      <c r="CI81" s="1">
        <f t="shared" si="59"/>
        <v>0</v>
      </c>
      <c r="CJ81" s="1">
        <f t="shared" si="59"/>
        <v>0</v>
      </c>
      <c r="CK81" s="1">
        <f t="shared" si="59"/>
        <v>0</v>
      </c>
      <c r="CL81" s="1">
        <f t="shared" si="59"/>
        <v>0</v>
      </c>
      <c r="CM81" s="1">
        <f t="shared" si="59"/>
        <v>0</v>
      </c>
      <c r="CN81" s="1">
        <f t="shared" si="59"/>
        <v>0</v>
      </c>
      <c r="CO81" s="1">
        <f t="shared" si="59"/>
        <v>0</v>
      </c>
      <c r="CP81" s="1">
        <f t="shared" ref="CP81:EQ81" si="60">IF(CP11&gt;8,IF(CP15&gt;0.1,IF(CP10&gt;40,IF(CP25&gt;2,61.6,IF(CP22&gt;2,IF(CP12&gt;25,100,98.5),82)),IF(CP23&gt;8,IF(CP23&gt;12,IF(CP15&gt;4.375,70.285714,74.75),IF(CP16&gt;6,85,IF(CP16&gt;5,30.666667,IF(CP22&gt;4,IF(CP21&gt;3,58.111111,IF(CP16&gt;4,54.666667,IF(CP15&gt;9,51,51.833333))),IF(CP15&gt;5,24,56))))),IF(CP24&gt;15,IF(CP10&gt;20,IF(CP11&gt;15,74.125,IF(CP15&gt;5,98,100)),IF(CP24&gt;30,IF(CP25&gt;0,IF(CP11&gt;9,64.4,68.428571),56.8),IF(CP23&gt;2,IF(CP15&gt;7,94,81.6),IF(CP15&gt;1.666666667,IF(CP15&gt;5,69.2,66.857143),76.363636)))),IF(CP15&gt;2,IF(CP15&gt;2.708333333,71.142857,65.625),31.5)))),6.666667),IF(CP10&gt;35,IF(CP12&gt;15,92.333333,78.333333),IF(CP24&gt;13,IF(CP15&gt;3,IF(CP12&gt;7,IF(CP11&gt;6,IF(CP22&gt;3,24.333333,IF(CP11&gt;7,35,39)),IF(CP23&gt;2,IF(CP18&gt;5,48.6,73),41.166667)),IF(CP25&gt;0,IF(CP23&gt;4,IF(CP11&gt;4,20,17),IF(CP15&gt;4,19.5,32.8)),46.666667)),IF(CP16&gt;3,56.888889,IF(CP10&gt;10,60,IF(CP12&gt;2.391666667,IF(CP15&gt;2,46.3,47.25),40)))),IF(CP20&gt;3.333333333,IF(CP15&gt;0,IF(CP15&gt;1.458333333,47.25,50.333333),21),IF(CP18&gt;0.408333333,IF(CP11&gt;3,IF(CP22&gt;1,IF(CP10&gt;7,IF(CP11&gt;4,IF(CP16&gt;3,IF(CP15&gt;0,IF(CP15&gt;2,13.333333,12.6),IF(CP12&gt;0,16.333333,21)),IF(CP12&gt;9,22.75,IF(CP15&gt;0,17.75,14))),38.5),IF(CP12&gt;3,14,10.5)),IF(CP15&gt;2,24.666667,45.5)),IF(CP10&gt;4,IF(CP18&gt;3,21,IF(CP16&gt;1,IF(CP15&gt;2,31,IF(CP15&gt;0,37.75,35)),IF(CP15&gt;1,47.333333,39.8))),IF(CP15&gt;0,IF(CP22&gt;1,IF(CP12&gt;1,24.4,41.5),18.25),IF(CP11&gt;0,6,5.5)))),IF(CP15&gt;1.458333333,12,IF(CP15&gt;0,2,0)))))))</f>
        <v>0</v>
      </c>
      <c r="CQ81" s="1">
        <f t="shared" si="60"/>
        <v>0</v>
      </c>
      <c r="CR81" s="1">
        <f t="shared" si="60"/>
        <v>0</v>
      </c>
      <c r="CS81" s="1">
        <f t="shared" si="60"/>
        <v>0</v>
      </c>
      <c r="CT81" s="1">
        <f t="shared" si="60"/>
        <v>0</v>
      </c>
      <c r="CU81" s="1">
        <f t="shared" si="60"/>
        <v>0</v>
      </c>
      <c r="CV81" s="1">
        <f t="shared" si="60"/>
        <v>0</v>
      </c>
      <c r="CW81" s="1">
        <f t="shared" si="60"/>
        <v>0</v>
      </c>
      <c r="CX81" s="1">
        <f t="shared" si="60"/>
        <v>0</v>
      </c>
      <c r="CY81" s="1">
        <f t="shared" si="60"/>
        <v>0</v>
      </c>
      <c r="CZ81" s="1">
        <f t="shared" si="60"/>
        <v>0</v>
      </c>
      <c r="DA81" s="1">
        <f t="shared" si="60"/>
        <v>0</v>
      </c>
      <c r="DB81" s="1">
        <f t="shared" si="60"/>
        <v>0</v>
      </c>
      <c r="DC81" s="1">
        <f t="shared" si="60"/>
        <v>0</v>
      </c>
      <c r="DD81" s="1">
        <f t="shared" si="60"/>
        <v>0</v>
      </c>
      <c r="DE81" s="1">
        <f t="shared" si="60"/>
        <v>0</v>
      </c>
      <c r="DF81" s="1">
        <f t="shared" si="60"/>
        <v>0</v>
      </c>
      <c r="DG81" s="1">
        <f t="shared" si="60"/>
        <v>0</v>
      </c>
      <c r="DH81" s="1">
        <f t="shared" si="60"/>
        <v>0</v>
      </c>
      <c r="DI81" s="1">
        <f t="shared" si="60"/>
        <v>0</v>
      </c>
      <c r="DJ81" s="1">
        <f t="shared" si="60"/>
        <v>0</v>
      </c>
      <c r="DK81" s="1">
        <f t="shared" si="60"/>
        <v>0</v>
      </c>
      <c r="DL81" s="1">
        <f t="shared" si="60"/>
        <v>0</v>
      </c>
      <c r="DM81" s="1">
        <f t="shared" si="60"/>
        <v>0</v>
      </c>
      <c r="DN81" s="1">
        <f t="shared" si="60"/>
        <v>0</v>
      </c>
      <c r="DO81" s="1">
        <f t="shared" si="60"/>
        <v>0</v>
      </c>
      <c r="DP81" s="1">
        <f t="shared" si="60"/>
        <v>0</v>
      </c>
      <c r="DQ81" s="1">
        <f t="shared" si="60"/>
        <v>0</v>
      </c>
      <c r="DR81" s="1">
        <f t="shared" si="60"/>
        <v>0</v>
      </c>
      <c r="DS81" s="1">
        <f t="shared" si="60"/>
        <v>0</v>
      </c>
      <c r="DT81" s="1">
        <f t="shared" si="60"/>
        <v>0</v>
      </c>
      <c r="DU81" s="1">
        <f t="shared" si="60"/>
        <v>0</v>
      </c>
      <c r="DV81" s="1">
        <f t="shared" si="60"/>
        <v>0</v>
      </c>
      <c r="DW81" s="1">
        <f t="shared" si="60"/>
        <v>0</v>
      </c>
      <c r="DX81" s="1">
        <f t="shared" si="60"/>
        <v>0</v>
      </c>
      <c r="DY81" s="1">
        <f t="shared" si="60"/>
        <v>0</v>
      </c>
      <c r="DZ81" s="1">
        <f t="shared" si="60"/>
        <v>0</v>
      </c>
      <c r="EA81" s="1">
        <f t="shared" si="60"/>
        <v>0</v>
      </c>
      <c r="EB81" s="1">
        <f t="shared" si="60"/>
        <v>0</v>
      </c>
      <c r="EC81" s="1">
        <f t="shared" si="60"/>
        <v>0</v>
      </c>
      <c r="ED81" s="1">
        <f t="shared" si="60"/>
        <v>0</v>
      </c>
      <c r="EE81" s="1">
        <f t="shared" si="60"/>
        <v>0</v>
      </c>
      <c r="EF81" s="1">
        <f t="shared" si="60"/>
        <v>0</v>
      </c>
      <c r="EG81" s="1">
        <f t="shared" si="60"/>
        <v>0</v>
      </c>
      <c r="EH81" s="1">
        <f t="shared" si="60"/>
        <v>0</v>
      </c>
      <c r="EI81" s="1">
        <f t="shared" si="60"/>
        <v>0</v>
      </c>
      <c r="EJ81" s="1">
        <f t="shared" si="60"/>
        <v>0</v>
      </c>
      <c r="EK81" s="1">
        <f t="shared" si="60"/>
        <v>0</v>
      </c>
      <c r="EL81" s="1">
        <f t="shared" si="60"/>
        <v>0</v>
      </c>
      <c r="EM81" s="1">
        <f t="shared" si="60"/>
        <v>0</v>
      </c>
      <c r="EN81" s="1">
        <f t="shared" si="60"/>
        <v>0</v>
      </c>
      <c r="EO81" s="1">
        <f t="shared" si="60"/>
        <v>0</v>
      </c>
      <c r="EP81" s="1">
        <f t="shared" si="60"/>
        <v>0</v>
      </c>
      <c r="EQ81" s="1">
        <f t="shared" si="60"/>
        <v>0</v>
      </c>
    </row>
    <row r="82" spans="1:147" x14ac:dyDescent="0.25">
      <c r="A82" s="1" t="s">
        <v>183</v>
      </c>
      <c r="B82" s="1">
        <f>IF(B24&gt;25,IF(B21&gt;4,IF(B10&gt;15,IF(B12&gt;20,IF(B15&gt;20,99.5,98),IF(B12&gt;10,IF(B15&gt;5,86.4,90),100)),77.1),IF(B24&gt;50,IF(B16&gt;8,68.666667,IF(B15&gt;15,78,84.25)),IF(B10&gt;40,42,IF(B23&gt;8,IF(B22&gt;4,IF(B16&gt;5,49,IF(B15&gt;9,67,62.333333)),50.333333),IF(B12&gt;10,IF(B10&gt;35,IF(B15&gt;10,78,70.5),100),IF(B22&gt;2,IF(B15&gt;6,55,62.5),69)))))),IF(B23&gt;2,IF(B11&gt;5,IF(B10&gt;20,IF(B11&gt;10,IF(B15&gt;4.375,46.666667,69),IF(B15&gt;5,97,100)),IF(B18&gt;1,IF(B22&gt;2,IF(B24&gt;20,IF(B15&gt;2.083333333,52.5,50),IF(B23&gt;4,IF(B11&gt;6,IF(B15&gt;0,43.166667,42),47),32.666667)),IF(B15&gt;5,43.428571,IF(B15&gt;1,IF(B15&gt;2.708333333,67.555556,59.6),83))),IF(B11&gt;5.816666667,IF(B15&gt;2,28,30.625),49))),IF(B20&gt;2,IF(B12&gt;2,40,IF(B12&gt;1.558333333,IF(B15&gt;0,70,61),IF(B15&gt;0,IF(B11&gt;1.858333333,52.4,53.4),56.166667))),IF(B24&gt;5,IF(B18&gt;0,IF(B20&gt;0,IF(B23&gt;4,IF(B25&gt;0,16,29.142857),IF(B15&gt;3,42,IF(B15&gt;2,37,37.166667))),IF(B18&gt;1,IF(B16&gt;3,51.333333,IF(B15&gt;1,59,56)),IF(B15&gt;2,48.5,IF(B15&gt;1,33.666667,32)))),17.5),IF(B12&gt;25,41.5,IF(B25&gt;0,IF(B11&gt;1,15.090909,IF(B23&gt;4,5,14)),28))))),IF(B24&gt;22,IF(B15&gt;5,37.333333,IF(B11&gt;5,63,64)),IF(B20&gt;1,IF(B11&gt;2.591666667,IF(B15&gt;3,46.333333,IF(B18&gt;0,IF(B12&gt;5,28,IF(B15&gt;0.1,13.666667,19.125)),37.75)),52.888889),IF(B16&gt;2,IF(B15&gt;2,18.428571,51.5),IF(B11&gt;2,IF(B20&gt;0,IF(B11&gt;4,IF(B15&gt;0,12.6,14),16.75),IF(B25&gt;0,IF(B15&gt;2,11,10.5),8.75)),IF(B18&gt;0,IF(B15&gt;0,5,7),IF(B15&gt;0,2.5,0))))))))</f>
        <v>0</v>
      </c>
      <c r="C82" s="1">
        <f t="shared" ref="C82:AC82" si="61">IF(C24&gt;25,IF(C21&gt;4,IF(C10&gt;15,IF(C12&gt;20,IF(C15&gt;20,99.5,98),IF(C12&gt;10,IF(C15&gt;5,86.4,90),100)),77.1),IF(C24&gt;50,IF(C16&gt;8,68.666667,IF(C15&gt;15,78,84.25)),IF(C10&gt;40,42,IF(C23&gt;8,IF(C22&gt;4,IF(C16&gt;5,49,IF(C15&gt;9,67,62.333333)),50.333333),IF(C12&gt;10,IF(C10&gt;35,IF(C15&gt;10,78,70.5),100),IF(C22&gt;2,IF(C15&gt;6,55,62.5),69)))))),IF(C23&gt;2,IF(C11&gt;5,IF(C10&gt;20,IF(C11&gt;10,IF(C15&gt;4.375,46.666667,69),IF(C15&gt;5,97,100)),IF(C18&gt;1,IF(C22&gt;2,IF(C24&gt;20,IF(C15&gt;2.083333333,52.5,50),IF(C23&gt;4,IF(C11&gt;6,IF(C15&gt;0,43.166667,42),47),32.666667)),IF(C15&gt;5,43.428571,IF(C15&gt;1,IF(C15&gt;2.708333333,67.555556,59.6),83))),IF(C11&gt;5.816666667,IF(C15&gt;2,28,30.625),49))),IF(C20&gt;2,IF(C12&gt;2,40,IF(C12&gt;1.558333333,IF(C15&gt;0,70,61),IF(C15&gt;0,IF(C11&gt;1.858333333,52.4,53.4),56.166667))),IF(C24&gt;5,IF(C18&gt;0,IF(C20&gt;0,IF(C23&gt;4,IF(C25&gt;0,16,29.142857),IF(C15&gt;3,42,IF(C15&gt;2,37,37.166667))),IF(C18&gt;1,IF(C16&gt;3,51.333333,IF(C15&gt;1,59,56)),IF(C15&gt;2,48.5,IF(C15&gt;1,33.666667,32)))),17.5),IF(C12&gt;25,41.5,IF(C25&gt;0,IF(C11&gt;1,15.090909,IF(C23&gt;4,5,14)),28))))),IF(C24&gt;22,IF(C15&gt;5,37.333333,IF(C11&gt;5,63,64)),IF(C20&gt;1,IF(C11&gt;2.591666667,IF(C15&gt;3,46.333333,IF(C18&gt;0,IF(C12&gt;5,28,IF(C15&gt;0.1,13.666667,19.125)),37.75)),52.888889),IF(C16&gt;2,IF(C15&gt;2,18.428571,51.5),IF(C11&gt;2,IF(C20&gt;0,IF(C11&gt;4,IF(C15&gt;0,12.6,14),16.75),IF(C25&gt;0,IF(C15&gt;2,11,10.5),8.75)),IF(C18&gt;0,IF(C15&gt;0,5,7),IF(C15&gt;0,2.5,0))))))))</f>
        <v>0</v>
      </c>
      <c r="D82" s="1">
        <f t="shared" si="61"/>
        <v>0</v>
      </c>
      <c r="E82" s="1">
        <f t="shared" si="61"/>
        <v>0</v>
      </c>
      <c r="F82" s="1">
        <f t="shared" si="61"/>
        <v>0</v>
      </c>
      <c r="G82" s="1">
        <f t="shared" si="61"/>
        <v>0</v>
      </c>
      <c r="H82" s="1">
        <f t="shared" si="61"/>
        <v>0</v>
      </c>
      <c r="I82" s="1">
        <f t="shared" si="61"/>
        <v>0</v>
      </c>
      <c r="J82" s="1">
        <f t="shared" si="61"/>
        <v>0</v>
      </c>
      <c r="K82" s="1">
        <f t="shared" si="61"/>
        <v>0</v>
      </c>
      <c r="L82" s="1">
        <f t="shared" si="61"/>
        <v>0</v>
      </c>
      <c r="M82" s="1">
        <f t="shared" si="61"/>
        <v>0</v>
      </c>
      <c r="N82" s="1">
        <f t="shared" si="61"/>
        <v>0</v>
      </c>
      <c r="O82" s="1">
        <f t="shared" si="61"/>
        <v>0</v>
      </c>
      <c r="P82" s="1">
        <f t="shared" si="61"/>
        <v>0</v>
      </c>
      <c r="Q82" s="1">
        <f t="shared" si="61"/>
        <v>0</v>
      </c>
      <c r="R82" s="1">
        <f t="shared" si="61"/>
        <v>0</v>
      </c>
      <c r="S82" s="1">
        <f t="shared" si="61"/>
        <v>0</v>
      </c>
      <c r="T82" s="1">
        <f t="shared" si="61"/>
        <v>0</v>
      </c>
      <c r="U82" s="1">
        <f t="shared" si="61"/>
        <v>0</v>
      </c>
      <c r="V82" s="1">
        <f t="shared" si="61"/>
        <v>0</v>
      </c>
      <c r="W82" s="1">
        <f t="shared" si="61"/>
        <v>0</v>
      </c>
      <c r="X82" s="1">
        <f t="shared" si="61"/>
        <v>0</v>
      </c>
      <c r="Y82" s="1">
        <f t="shared" si="61"/>
        <v>0</v>
      </c>
      <c r="Z82" s="1">
        <f t="shared" si="61"/>
        <v>0</v>
      </c>
      <c r="AA82" s="1">
        <f t="shared" si="61"/>
        <v>0</v>
      </c>
      <c r="AB82" s="1">
        <f t="shared" si="61"/>
        <v>0</v>
      </c>
      <c r="AC82" s="1">
        <f t="shared" si="61"/>
        <v>0</v>
      </c>
      <c r="AD82" s="1">
        <f t="shared" ref="AD82:CO82" si="62">IF(AD24&gt;25,IF(AD21&gt;4,IF(AD10&gt;15,IF(AD12&gt;20,IF(AD15&gt;20,99.5,98),IF(AD12&gt;10,IF(AD15&gt;5,86.4,90),100)),77.1),IF(AD24&gt;50,IF(AD16&gt;8,68.666667,IF(AD15&gt;15,78,84.25)),IF(AD10&gt;40,42,IF(AD23&gt;8,IF(AD22&gt;4,IF(AD16&gt;5,49,IF(AD15&gt;9,67,62.333333)),50.333333),IF(AD12&gt;10,IF(AD10&gt;35,IF(AD15&gt;10,78,70.5),100),IF(AD22&gt;2,IF(AD15&gt;6,55,62.5),69)))))),IF(AD23&gt;2,IF(AD11&gt;5,IF(AD10&gt;20,IF(AD11&gt;10,IF(AD15&gt;4.375,46.666667,69),IF(AD15&gt;5,97,100)),IF(AD18&gt;1,IF(AD22&gt;2,IF(AD24&gt;20,IF(AD15&gt;2.083333333,52.5,50),IF(AD23&gt;4,IF(AD11&gt;6,IF(AD15&gt;0,43.166667,42),47),32.666667)),IF(AD15&gt;5,43.428571,IF(AD15&gt;1,IF(AD15&gt;2.708333333,67.555556,59.6),83))),IF(AD11&gt;5.816666667,IF(AD15&gt;2,28,30.625),49))),IF(AD20&gt;2,IF(AD12&gt;2,40,IF(AD12&gt;1.558333333,IF(AD15&gt;0,70,61),IF(AD15&gt;0,IF(AD11&gt;1.858333333,52.4,53.4),56.166667))),IF(AD24&gt;5,IF(AD18&gt;0,IF(AD20&gt;0,IF(AD23&gt;4,IF(AD25&gt;0,16,29.142857),IF(AD15&gt;3,42,IF(AD15&gt;2,37,37.166667))),IF(AD18&gt;1,IF(AD16&gt;3,51.333333,IF(AD15&gt;1,59,56)),IF(AD15&gt;2,48.5,IF(AD15&gt;1,33.666667,32)))),17.5),IF(AD12&gt;25,41.5,IF(AD25&gt;0,IF(AD11&gt;1,15.090909,IF(AD23&gt;4,5,14)),28))))),IF(AD24&gt;22,IF(AD15&gt;5,37.333333,IF(AD11&gt;5,63,64)),IF(AD20&gt;1,IF(AD11&gt;2.591666667,IF(AD15&gt;3,46.333333,IF(AD18&gt;0,IF(AD12&gt;5,28,IF(AD15&gt;0.1,13.666667,19.125)),37.75)),52.888889),IF(AD16&gt;2,IF(AD15&gt;2,18.428571,51.5),IF(AD11&gt;2,IF(AD20&gt;0,IF(AD11&gt;4,IF(AD15&gt;0,12.6,14),16.75),IF(AD25&gt;0,IF(AD15&gt;2,11,10.5),8.75)),IF(AD18&gt;0,IF(AD15&gt;0,5,7),IF(AD15&gt;0,2.5,0))))))))</f>
        <v>0</v>
      </c>
      <c r="AE82" s="1">
        <f t="shared" si="62"/>
        <v>0</v>
      </c>
      <c r="AF82" s="1">
        <f t="shared" si="62"/>
        <v>0</v>
      </c>
      <c r="AG82" s="1">
        <f t="shared" si="62"/>
        <v>0</v>
      </c>
      <c r="AH82" s="1">
        <f t="shared" si="62"/>
        <v>0</v>
      </c>
      <c r="AI82" s="1">
        <f t="shared" si="62"/>
        <v>0</v>
      </c>
      <c r="AJ82" s="1">
        <f t="shared" si="62"/>
        <v>0</v>
      </c>
      <c r="AK82" s="1">
        <f t="shared" si="62"/>
        <v>0</v>
      </c>
      <c r="AL82" s="1">
        <f t="shared" si="62"/>
        <v>0</v>
      </c>
      <c r="AM82" s="1">
        <f t="shared" si="62"/>
        <v>0</v>
      </c>
      <c r="AN82" s="1">
        <f t="shared" si="62"/>
        <v>0</v>
      </c>
      <c r="AO82" s="1">
        <f t="shared" si="62"/>
        <v>0</v>
      </c>
      <c r="AP82" s="1">
        <f t="shared" si="62"/>
        <v>0</v>
      </c>
      <c r="AQ82" s="1">
        <f t="shared" si="62"/>
        <v>0</v>
      </c>
      <c r="AR82" s="1">
        <f t="shared" si="62"/>
        <v>0</v>
      </c>
      <c r="AS82" s="1">
        <f t="shared" si="62"/>
        <v>0</v>
      </c>
      <c r="AT82" s="1">
        <f t="shared" si="62"/>
        <v>0</v>
      </c>
      <c r="AU82" s="1">
        <f t="shared" si="62"/>
        <v>0</v>
      </c>
      <c r="AV82" s="1">
        <f t="shared" si="62"/>
        <v>0</v>
      </c>
      <c r="AW82" s="1">
        <f t="shared" si="62"/>
        <v>0</v>
      </c>
      <c r="AX82" s="1">
        <f t="shared" si="62"/>
        <v>0</v>
      </c>
      <c r="AY82" s="1">
        <f t="shared" si="62"/>
        <v>0</v>
      </c>
      <c r="AZ82" s="1">
        <f t="shared" si="62"/>
        <v>0</v>
      </c>
      <c r="BA82" s="1">
        <f t="shared" si="62"/>
        <v>0</v>
      </c>
      <c r="BB82" s="1">
        <f t="shared" si="62"/>
        <v>0</v>
      </c>
      <c r="BC82" s="1">
        <f t="shared" si="62"/>
        <v>0</v>
      </c>
      <c r="BD82" s="1">
        <f t="shared" si="62"/>
        <v>0</v>
      </c>
      <c r="BE82" s="1">
        <f t="shared" si="62"/>
        <v>0</v>
      </c>
      <c r="BF82" s="1">
        <f t="shared" si="62"/>
        <v>0</v>
      </c>
      <c r="BG82" s="1">
        <f t="shared" si="62"/>
        <v>0</v>
      </c>
      <c r="BH82" s="1">
        <f t="shared" si="62"/>
        <v>0</v>
      </c>
      <c r="BI82" s="1">
        <f t="shared" si="62"/>
        <v>0</v>
      </c>
      <c r="BJ82" s="1">
        <f t="shared" si="62"/>
        <v>0</v>
      </c>
      <c r="BK82" s="1">
        <f t="shared" si="62"/>
        <v>0</v>
      </c>
      <c r="BL82" s="1">
        <f t="shared" si="62"/>
        <v>0</v>
      </c>
      <c r="BM82" s="1">
        <f t="shared" si="62"/>
        <v>0</v>
      </c>
      <c r="BN82" s="1">
        <f t="shared" si="62"/>
        <v>0</v>
      </c>
      <c r="BO82" s="1">
        <f t="shared" si="62"/>
        <v>0</v>
      </c>
      <c r="BP82" s="1">
        <f t="shared" si="62"/>
        <v>0</v>
      </c>
      <c r="BQ82" s="1">
        <f t="shared" si="62"/>
        <v>0</v>
      </c>
      <c r="BR82" s="1">
        <f t="shared" si="62"/>
        <v>0</v>
      </c>
      <c r="BS82" s="1">
        <f t="shared" si="62"/>
        <v>0</v>
      </c>
      <c r="BT82" s="1">
        <f t="shared" si="62"/>
        <v>0</v>
      </c>
      <c r="BU82" s="1">
        <f t="shared" si="62"/>
        <v>0</v>
      </c>
      <c r="BV82" s="1">
        <f t="shared" si="62"/>
        <v>0</v>
      </c>
      <c r="BW82" s="1">
        <f t="shared" si="62"/>
        <v>0</v>
      </c>
      <c r="BX82" s="1">
        <f t="shared" si="62"/>
        <v>0</v>
      </c>
      <c r="BY82" s="1">
        <f t="shared" si="62"/>
        <v>0</v>
      </c>
      <c r="BZ82" s="1">
        <f t="shared" si="62"/>
        <v>0</v>
      </c>
      <c r="CA82" s="1">
        <f t="shared" si="62"/>
        <v>0</v>
      </c>
      <c r="CB82" s="1">
        <f t="shared" si="62"/>
        <v>0</v>
      </c>
      <c r="CC82" s="1">
        <f t="shared" si="62"/>
        <v>0</v>
      </c>
      <c r="CD82" s="1">
        <f t="shared" si="62"/>
        <v>0</v>
      </c>
      <c r="CE82" s="1">
        <f t="shared" si="62"/>
        <v>0</v>
      </c>
      <c r="CF82" s="1">
        <f t="shared" si="62"/>
        <v>0</v>
      </c>
      <c r="CG82" s="1">
        <f t="shared" si="62"/>
        <v>0</v>
      </c>
      <c r="CH82" s="1">
        <f t="shared" si="62"/>
        <v>0</v>
      </c>
      <c r="CI82" s="1">
        <f t="shared" si="62"/>
        <v>0</v>
      </c>
      <c r="CJ82" s="1">
        <f t="shared" si="62"/>
        <v>0</v>
      </c>
      <c r="CK82" s="1">
        <f t="shared" si="62"/>
        <v>0</v>
      </c>
      <c r="CL82" s="1">
        <f t="shared" si="62"/>
        <v>0</v>
      </c>
      <c r="CM82" s="1">
        <f t="shared" si="62"/>
        <v>0</v>
      </c>
      <c r="CN82" s="1">
        <f t="shared" si="62"/>
        <v>0</v>
      </c>
      <c r="CO82" s="1">
        <f t="shared" si="62"/>
        <v>0</v>
      </c>
      <c r="CP82" s="1">
        <f t="shared" ref="CP82:EQ82" si="63">IF(CP24&gt;25,IF(CP21&gt;4,IF(CP10&gt;15,IF(CP12&gt;20,IF(CP15&gt;20,99.5,98),IF(CP12&gt;10,IF(CP15&gt;5,86.4,90),100)),77.1),IF(CP24&gt;50,IF(CP16&gt;8,68.666667,IF(CP15&gt;15,78,84.25)),IF(CP10&gt;40,42,IF(CP23&gt;8,IF(CP22&gt;4,IF(CP16&gt;5,49,IF(CP15&gt;9,67,62.333333)),50.333333),IF(CP12&gt;10,IF(CP10&gt;35,IF(CP15&gt;10,78,70.5),100),IF(CP22&gt;2,IF(CP15&gt;6,55,62.5),69)))))),IF(CP23&gt;2,IF(CP11&gt;5,IF(CP10&gt;20,IF(CP11&gt;10,IF(CP15&gt;4.375,46.666667,69),IF(CP15&gt;5,97,100)),IF(CP18&gt;1,IF(CP22&gt;2,IF(CP24&gt;20,IF(CP15&gt;2.083333333,52.5,50),IF(CP23&gt;4,IF(CP11&gt;6,IF(CP15&gt;0,43.166667,42),47),32.666667)),IF(CP15&gt;5,43.428571,IF(CP15&gt;1,IF(CP15&gt;2.708333333,67.555556,59.6),83))),IF(CP11&gt;5.816666667,IF(CP15&gt;2,28,30.625),49))),IF(CP20&gt;2,IF(CP12&gt;2,40,IF(CP12&gt;1.558333333,IF(CP15&gt;0,70,61),IF(CP15&gt;0,IF(CP11&gt;1.858333333,52.4,53.4),56.166667))),IF(CP24&gt;5,IF(CP18&gt;0,IF(CP20&gt;0,IF(CP23&gt;4,IF(CP25&gt;0,16,29.142857),IF(CP15&gt;3,42,IF(CP15&gt;2,37,37.166667))),IF(CP18&gt;1,IF(CP16&gt;3,51.333333,IF(CP15&gt;1,59,56)),IF(CP15&gt;2,48.5,IF(CP15&gt;1,33.666667,32)))),17.5),IF(CP12&gt;25,41.5,IF(CP25&gt;0,IF(CP11&gt;1,15.090909,IF(CP23&gt;4,5,14)),28))))),IF(CP24&gt;22,IF(CP15&gt;5,37.333333,IF(CP11&gt;5,63,64)),IF(CP20&gt;1,IF(CP11&gt;2.591666667,IF(CP15&gt;3,46.333333,IF(CP18&gt;0,IF(CP12&gt;5,28,IF(CP15&gt;0.1,13.666667,19.125)),37.75)),52.888889),IF(CP16&gt;2,IF(CP15&gt;2,18.428571,51.5),IF(CP11&gt;2,IF(CP20&gt;0,IF(CP11&gt;4,IF(CP15&gt;0,12.6,14),16.75),IF(CP25&gt;0,IF(CP15&gt;2,11,10.5),8.75)),IF(CP18&gt;0,IF(CP15&gt;0,5,7),IF(CP15&gt;0,2.5,0))))))))</f>
        <v>0</v>
      </c>
      <c r="CQ82" s="1">
        <f t="shared" si="63"/>
        <v>0</v>
      </c>
      <c r="CR82" s="1">
        <f t="shared" si="63"/>
        <v>0</v>
      </c>
      <c r="CS82" s="1">
        <f t="shared" si="63"/>
        <v>0</v>
      </c>
      <c r="CT82" s="1">
        <f t="shared" si="63"/>
        <v>0</v>
      </c>
      <c r="CU82" s="1">
        <f t="shared" si="63"/>
        <v>0</v>
      </c>
      <c r="CV82" s="1">
        <f t="shared" si="63"/>
        <v>0</v>
      </c>
      <c r="CW82" s="1">
        <f t="shared" si="63"/>
        <v>0</v>
      </c>
      <c r="CX82" s="1">
        <f t="shared" si="63"/>
        <v>0</v>
      </c>
      <c r="CY82" s="1">
        <f t="shared" si="63"/>
        <v>0</v>
      </c>
      <c r="CZ82" s="1">
        <f t="shared" si="63"/>
        <v>0</v>
      </c>
      <c r="DA82" s="1">
        <f t="shared" si="63"/>
        <v>0</v>
      </c>
      <c r="DB82" s="1">
        <f t="shared" si="63"/>
        <v>0</v>
      </c>
      <c r="DC82" s="1">
        <f t="shared" si="63"/>
        <v>0</v>
      </c>
      <c r="DD82" s="1">
        <f t="shared" si="63"/>
        <v>0</v>
      </c>
      <c r="DE82" s="1">
        <f t="shared" si="63"/>
        <v>0</v>
      </c>
      <c r="DF82" s="1">
        <f t="shared" si="63"/>
        <v>0</v>
      </c>
      <c r="DG82" s="1">
        <f t="shared" si="63"/>
        <v>0</v>
      </c>
      <c r="DH82" s="1">
        <f t="shared" si="63"/>
        <v>0</v>
      </c>
      <c r="DI82" s="1">
        <f t="shared" si="63"/>
        <v>0</v>
      </c>
      <c r="DJ82" s="1">
        <f t="shared" si="63"/>
        <v>0</v>
      </c>
      <c r="DK82" s="1">
        <f t="shared" si="63"/>
        <v>0</v>
      </c>
      <c r="DL82" s="1">
        <f t="shared" si="63"/>
        <v>0</v>
      </c>
      <c r="DM82" s="1">
        <f t="shared" si="63"/>
        <v>0</v>
      </c>
      <c r="DN82" s="1">
        <f t="shared" si="63"/>
        <v>0</v>
      </c>
      <c r="DO82" s="1">
        <f t="shared" si="63"/>
        <v>0</v>
      </c>
      <c r="DP82" s="1">
        <f t="shared" si="63"/>
        <v>0</v>
      </c>
      <c r="DQ82" s="1">
        <f t="shared" si="63"/>
        <v>0</v>
      </c>
      <c r="DR82" s="1">
        <f t="shared" si="63"/>
        <v>0</v>
      </c>
      <c r="DS82" s="1">
        <f t="shared" si="63"/>
        <v>0</v>
      </c>
      <c r="DT82" s="1">
        <f t="shared" si="63"/>
        <v>0</v>
      </c>
      <c r="DU82" s="1">
        <f t="shared" si="63"/>
        <v>0</v>
      </c>
      <c r="DV82" s="1">
        <f t="shared" si="63"/>
        <v>0</v>
      </c>
      <c r="DW82" s="1">
        <f t="shared" si="63"/>
        <v>0</v>
      </c>
      <c r="DX82" s="1">
        <f t="shared" si="63"/>
        <v>0</v>
      </c>
      <c r="DY82" s="1">
        <f t="shared" si="63"/>
        <v>0</v>
      </c>
      <c r="DZ82" s="1">
        <f t="shared" si="63"/>
        <v>0</v>
      </c>
      <c r="EA82" s="1">
        <f t="shared" si="63"/>
        <v>0</v>
      </c>
      <c r="EB82" s="1">
        <f t="shared" si="63"/>
        <v>0</v>
      </c>
      <c r="EC82" s="1">
        <f t="shared" si="63"/>
        <v>0</v>
      </c>
      <c r="ED82" s="1">
        <f t="shared" si="63"/>
        <v>0</v>
      </c>
      <c r="EE82" s="1">
        <f t="shared" si="63"/>
        <v>0</v>
      </c>
      <c r="EF82" s="1">
        <f t="shared" si="63"/>
        <v>0</v>
      </c>
      <c r="EG82" s="1">
        <f t="shared" si="63"/>
        <v>0</v>
      </c>
      <c r="EH82" s="1">
        <f t="shared" si="63"/>
        <v>0</v>
      </c>
      <c r="EI82" s="1">
        <f t="shared" si="63"/>
        <v>0</v>
      </c>
      <c r="EJ82" s="1">
        <f t="shared" si="63"/>
        <v>0</v>
      </c>
      <c r="EK82" s="1">
        <f t="shared" si="63"/>
        <v>0</v>
      </c>
      <c r="EL82" s="1">
        <f t="shared" si="63"/>
        <v>0</v>
      </c>
      <c r="EM82" s="1">
        <f t="shared" si="63"/>
        <v>0</v>
      </c>
      <c r="EN82" s="1">
        <f t="shared" si="63"/>
        <v>0</v>
      </c>
      <c r="EO82" s="1">
        <f t="shared" si="63"/>
        <v>0</v>
      </c>
      <c r="EP82" s="1">
        <f t="shared" si="63"/>
        <v>0</v>
      </c>
      <c r="EQ82" s="1">
        <f t="shared" si="63"/>
        <v>0</v>
      </c>
    </row>
    <row r="83" spans="1:147" x14ac:dyDescent="0.25">
      <c r="A83" s="1" t="s">
        <v>184</v>
      </c>
      <c r="B83" s="1">
        <f>IF(B10&gt;9,IF(B10&gt;35,IF(B24&gt;30,IF(B11&gt;30,82.166667,IF(B24&gt;40,IF(B15&gt;15,IF(B15&gt;20,91.5,90),IF(B11&gt;15,100,98.5)),85)),IF(B12&gt;30,49,IF(B16&gt;6,74.333333,IF(B15&gt;0,66,64.4)))),IF(B16&gt;8,IF(B11&gt;0,IF(B15&gt;0,15,IF(B18&gt;2,29.833333,32.666667)),1.5),IF(B12&gt;20,97.333333,IF(B10&gt;10,IF(B25&gt;5,IF(B18&gt;2,32.6,42),IF(B20&gt;0,IF(B15&gt;1,IF(B12&gt;8,IF(B22&gt;6,IF(B11&gt;15,61.333333,45.5),IF(B16&gt;5,83,IF(B16&gt;3,IF(B15&gt;7,70,72.333333),76.142857))),IF(B15&gt;5,28,IF(B24&gt;10,IF(B11&gt;5.1,IF(B18&gt;5,57.5,IF(B18&gt;2,64.666667,64)),71),IF(B15&gt;2,55.333333,52)))),IF(B15&gt;0.1,28,33.333333)),IF(B25&gt;2,11.25,IF(B15&gt;5,IF(B15&gt;6,IF(B18&gt;6,43.4,IF(B15&gt;9,55.666667,IF(B21&gt;6,52.090909,49.777778))),IF(B11&gt;7,32.666667,41)),IF(B16&gt;2,90,62.5))))),IF(B12&gt;7,IF(B21&gt;2,IF(B16&gt;2,14,IF(B15&gt;2,25.666667,21)),42),IF(B22&gt;1,IF(B21&gt;4,IF(B25&gt;2,45,IF(B15&gt;3,53.142857,55.2)),IF(B11&gt;2,IF(B15&gt;4,46.333333,IF(B15&gt;3,44,43.6)),32.666667)),74.333333)))))),IF(B20&gt;3.333333333,IF(B15&gt;1.458333333,IF(B11&gt;2.591666667,52,48),42.636364),IF(B23&gt;2,IF(B15&gt;2,IF(B15&gt;3,32.666667,47.571429),IF(B24&gt;5,IF(B21&gt;2,IF(B15&gt;1,8,5.6),IF(B12&gt;1,IF(B15&gt;1,22.714286,19.166667),12.8)),35.875)),IF(B12&gt;3,IF(B12&gt;5,IF(B15&gt;4,19.428571,20.5),IF(B11&gt;3,IF(B12&gt;4,IF(B16&gt;2,IF(B15&gt;2,15.666667,14.666667),18.666667),13),11)),IF(B18&gt;0,IF(B15&gt;0,IF(B15&gt;1,4.8,3.2),7.333333),IF(B12&gt;0,2.5,0))))))</f>
        <v>0</v>
      </c>
      <c r="C83" s="1">
        <f t="shared" ref="C83:AC83" si="64">IF(C10&gt;9,IF(C10&gt;35,IF(C24&gt;30,IF(C11&gt;30,82.166667,IF(C24&gt;40,IF(C15&gt;15,IF(C15&gt;20,91.5,90),IF(C11&gt;15,100,98.5)),85)),IF(C12&gt;30,49,IF(C16&gt;6,74.333333,IF(C15&gt;0,66,64.4)))),IF(C16&gt;8,IF(C11&gt;0,IF(C15&gt;0,15,IF(C18&gt;2,29.833333,32.666667)),1.5),IF(C12&gt;20,97.333333,IF(C10&gt;10,IF(C25&gt;5,IF(C18&gt;2,32.6,42),IF(C20&gt;0,IF(C15&gt;1,IF(C12&gt;8,IF(C22&gt;6,IF(C11&gt;15,61.333333,45.5),IF(C16&gt;5,83,IF(C16&gt;3,IF(C15&gt;7,70,72.333333),76.142857))),IF(C15&gt;5,28,IF(C24&gt;10,IF(C11&gt;5.1,IF(C18&gt;5,57.5,IF(C18&gt;2,64.666667,64)),71),IF(C15&gt;2,55.333333,52)))),IF(C15&gt;0.1,28,33.333333)),IF(C25&gt;2,11.25,IF(C15&gt;5,IF(C15&gt;6,IF(C18&gt;6,43.4,IF(C15&gt;9,55.666667,IF(C21&gt;6,52.090909,49.777778))),IF(C11&gt;7,32.666667,41)),IF(C16&gt;2,90,62.5))))),IF(C12&gt;7,IF(C21&gt;2,IF(C16&gt;2,14,IF(C15&gt;2,25.666667,21)),42),IF(C22&gt;1,IF(C21&gt;4,IF(C25&gt;2,45,IF(C15&gt;3,53.142857,55.2)),IF(C11&gt;2,IF(C15&gt;4,46.333333,IF(C15&gt;3,44,43.6)),32.666667)),74.333333)))))),IF(C20&gt;3.333333333,IF(C15&gt;1.458333333,IF(C11&gt;2.591666667,52,48),42.636364),IF(C23&gt;2,IF(C15&gt;2,IF(C15&gt;3,32.666667,47.571429),IF(C24&gt;5,IF(C21&gt;2,IF(C15&gt;1,8,5.6),IF(C12&gt;1,IF(C15&gt;1,22.714286,19.166667),12.8)),35.875)),IF(C12&gt;3,IF(C12&gt;5,IF(C15&gt;4,19.428571,20.5),IF(C11&gt;3,IF(C12&gt;4,IF(C16&gt;2,IF(C15&gt;2,15.666667,14.666667),18.666667),13),11)),IF(C18&gt;0,IF(C15&gt;0,IF(C15&gt;1,4.8,3.2),7.333333),IF(C12&gt;0,2.5,0))))))</f>
        <v>0</v>
      </c>
      <c r="D83" s="1">
        <f t="shared" si="64"/>
        <v>0</v>
      </c>
      <c r="E83" s="1">
        <f t="shared" si="64"/>
        <v>0</v>
      </c>
      <c r="F83" s="1">
        <f t="shared" si="64"/>
        <v>0</v>
      </c>
      <c r="G83" s="1">
        <f t="shared" si="64"/>
        <v>0</v>
      </c>
      <c r="H83" s="1">
        <f t="shared" si="64"/>
        <v>0</v>
      </c>
      <c r="I83" s="1">
        <f t="shared" si="64"/>
        <v>0</v>
      </c>
      <c r="J83" s="1">
        <f t="shared" si="64"/>
        <v>0</v>
      </c>
      <c r="K83" s="1">
        <f t="shared" si="64"/>
        <v>0</v>
      </c>
      <c r="L83" s="1">
        <f t="shared" si="64"/>
        <v>0</v>
      </c>
      <c r="M83" s="1">
        <f t="shared" si="64"/>
        <v>0</v>
      </c>
      <c r="N83" s="1">
        <f t="shared" si="64"/>
        <v>0</v>
      </c>
      <c r="O83" s="1">
        <f t="shared" si="64"/>
        <v>0</v>
      </c>
      <c r="P83" s="1">
        <f t="shared" si="64"/>
        <v>0</v>
      </c>
      <c r="Q83" s="1">
        <f t="shared" si="64"/>
        <v>0</v>
      </c>
      <c r="R83" s="1">
        <f t="shared" si="64"/>
        <v>0</v>
      </c>
      <c r="S83" s="1">
        <f t="shared" si="64"/>
        <v>0</v>
      </c>
      <c r="T83" s="1">
        <f t="shared" si="64"/>
        <v>0</v>
      </c>
      <c r="U83" s="1">
        <f t="shared" si="64"/>
        <v>0</v>
      </c>
      <c r="V83" s="1">
        <f t="shared" si="64"/>
        <v>0</v>
      </c>
      <c r="W83" s="1">
        <f t="shared" si="64"/>
        <v>0</v>
      </c>
      <c r="X83" s="1">
        <f t="shared" si="64"/>
        <v>0</v>
      </c>
      <c r="Y83" s="1">
        <f t="shared" si="64"/>
        <v>0</v>
      </c>
      <c r="Z83" s="1">
        <f t="shared" si="64"/>
        <v>0</v>
      </c>
      <c r="AA83" s="1">
        <f t="shared" si="64"/>
        <v>0</v>
      </c>
      <c r="AB83" s="1">
        <f t="shared" si="64"/>
        <v>0</v>
      </c>
      <c r="AC83" s="1">
        <f t="shared" si="64"/>
        <v>0</v>
      </c>
      <c r="AD83" s="1">
        <f t="shared" ref="AD83:CO83" si="65">IF(AD10&gt;9,IF(AD10&gt;35,IF(AD24&gt;30,IF(AD11&gt;30,82.166667,IF(AD24&gt;40,IF(AD15&gt;15,IF(AD15&gt;20,91.5,90),IF(AD11&gt;15,100,98.5)),85)),IF(AD12&gt;30,49,IF(AD16&gt;6,74.333333,IF(AD15&gt;0,66,64.4)))),IF(AD16&gt;8,IF(AD11&gt;0,IF(AD15&gt;0,15,IF(AD18&gt;2,29.833333,32.666667)),1.5),IF(AD12&gt;20,97.333333,IF(AD10&gt;10,IF(AD25&gt;5,IF(AD18&gt;2,32.6,42),IF(AD20&gt;0,IF(AD15&gt;1,IF(AD12&gt;8,IF(AD22&gt;6,IF(AD11&gt;15,61.333333,45.5),IF(AD16&gt;5,83,IF(AD16&gt;3,IF(AD15&gt;7,70,72.333333),76.142857))),IF(AD15&gt;5,28,IF(AD24&gt;10,IF(AD11&gt;5.1,IF(AD18&gt;5,57.5,IF(AD18&gt;2,64.666667,64)),71),IF(AD15&gt;2,55.333333,52)))),IF(AD15&gt;0.1,28,33.333333)),IF(AD25&gt;2,11.25,IF(AD15&gt;5,IF(AD15&gt;6,IF(AD18&gt;6,43.4,IF(AD15&gt;9,55.666667,IF(AD21&gt;6,52.090909,49.777778))),IF(AD11&gt;7,32.666667,41)),IF(AD16&gt;2,90,62.5))))),IF(AD12&gt;7,IF(AD21&gt;2,IF(AD16&gt;2,14,IF(AD15&gt;2,25.666667,21)),42),IF(AD22&gt;1,IF(AD21&gt;4,IF(AD25&gt;2,45,IF(AD15&gt;3,53.142857,55.2)),IF(AD11&gt;2,IF(AD15&gt;4,46.333333,IF(AD15&gt;3,44,43.6)),32.666667)),74.333333)))))),IF(AD20&gt;3.333333333,IF(AD15&gt;1.458333333,IF(AD11&gt;2.591666667,52,48),42.636364),IF(AD23&gt;2,IF(AD15&gt;2,IF(AD15&gt;3,32.666667,47.571429),IF(AD24&gt;5,IF(AD21&gt;2,IF(AD15&gt;1,8,5.6),IF(AD12&gt;1,IF(AD15&gt;1,22.714286,19.166667),12.8)),35.875)),IF(AD12&gt;3,IF(AD12&gt;5,IF(AD15&gt;4,19.428571,20.5),IF(AD11&gt;3,IF(AD12&gt;4,IF(AD16&gt;2,IF(AD15&gt;2,15.666667,14.666667),18.666667),13),11)),IF(AD18&gt;0,IF(AD15&gt;0,IF(AD15&gt;1,4.8,3.2),7.333333),IF(AD12&gt;0,2.5,0))))))</f>
        <v>0</v>
      </c>
      <c r="AE83" s="1">
        <f t="shared" si="65"/>
        <v>0</v>
      </c>
      <c r="AF83" s="1">
        <f t="shared" si="65"/>
        <v>0</v>
      </c>
      <c r="AG83" s="1">
        <f t="shared" si="65"/>
        <v>0</v>
      </c>
      <c r="AH83" s="1">
        <f t="shared" si="65"/>
        <v>0</v>
      </c>
      <c r="AI83" s="1">
        <f t="shared" si="65"/>
        <v>0</v>
      </c>
      <c r="AJ83" s="1">
        <f t="shared" si="65"/>
        <v>0</v>
      </c>
      <c r="AK83" s="1">
        <f t="shared" si="65"/>
        <v>0</v>
      </c>
      <c r="AL83" s="1">
        <f t="shared" si="65"/>
        <v>0</v>
      </c>
      <c r="AM83" s="1">
        <f t="shared" si="65"/>
        <v>0</v>
      </c>
      <c r="AN83" s="1">
        <f t="shared" si="65"/>
        <v>0</v>
      </c>
      <c r="AO83" s="1">
        <f t="shared" si="65"/>
        <v>0</v>
      </c>
      <c r="AP83" s="1">
        <f t="shared" si="65"/>
        <v>0</v>
      </c>
      <c r="AQ83" s="1">
        <f t="shared" si="65"/>
        <v>0</v>
      </c>
      <c r="AR83" s="1">
        <f t="shared" si="65"/>
        <v>0</v>
      </c>
      <c r="AS83" s="1">
        <f t="shared" si="65"/>
        <v>0</v>
      </c>
      <c r="AT83" s="1">
        <f t="shared" si="65"/>
        <v>0</v>
      </c>
      <c r="AU83" s="1">
        <f t="shared" si="65"/>
        <v>0</v>
      </c>
      <c r="AV83" s="1">
        <f t="shared" si="65"/>
        <v>0</v>
      </c>
      <c r="AW83" s="1">
        <f t="shared" si="65"/>
        <v>0</v>
      </c>
      <c r="AX83" s="1">
        <f t="shared" si="65"/>
        <v>0</v>
      </c>
      <c r="AY83" s="1">
        <f t="shared" si="65"/>
        <v>0</v>
      </c>
      <c r="AZ83" s="1">
        <f t="shared" si="65"/>
        <v>0</v>
      </c>
      <c r="BA83" s="1">
        <f t="shared" si="65"/>
        <v>0</v>
      </c>
      <c r="BB83" s="1">
        <f t="shared" si="65"/>
        <v>0</v>
      </c>
      <c r="BC83" s="1">
        <f t="shared" si="65"/>
        <v>0</v>
      </c>
      <c r="BD83" s="1">
        <f t="shared" si="65"/>
        <v>0</v>
      </c>
      <c r="BE83" s="1">
        <f t="shared" si="65"/>
        <v>0</v>
      </c>
      <c r="BF83" s="1">
        <f t="shared" si="65"/>
        <v>0</v>
      </c>
      <c r="BG83" s="1">
        <f t="shared" si="65"/>
        <v>0</v>
      </c>
      <c r="BH83" s="1">
        <f t="shared" si="65"/>
        <v>0</v>
      </c>
      <c r="BI83" s="1">
        <f t="shared" si="65"/>
        <v>0</v>
      </c>
      <c r="BJ83" s="1">
        <f t="shared" si="65"/>
        <v>0</v>
      </c>
      <c r="BK83" s="1">
        <f t="shared" si="65"/>
        <v>0</v>
      </c>
      <c r="BL83" s="1">
        <f t="shared" si="65"/>
        <v>0</v>
      </c>
      <c r="BM83" s="1">
        <f t="shared" si="65"/>
        <v>0</v>
      </c>
      <c r="BN83" s="1">
        <f t="shared" si="65"/>
        <v>0</v>
      </c>
      <c r="BO83" s="1">
        <f t="shared" si="65"/>
        <v>0</v>
      </c>
      <c r="BP83" s="1">
        <f t="shared" si="65"/>
        <v>0</v>
      </c>
      <c r="BQ83" s="1">
        <f t="shared" si="65"/>
        <v>0</v>
      </c>
      <c r="BR83" s="1">
        <f t="shared" si="65"/>
        <v>0</v>
      </c>
      <c r="BS83" s="1">
        <f t="shared" si="65"/>
        <v>0</v>
      </c>
      <c r="BT83" s="1">
        <f t="shared" si="65"/>
        <v>0</v>
      </c>
      <c r="BU83" s="1">
        <f t="shared" si="65"/>
        <v>0</v>
      </c>
      <c r="BV83" s="1">
        <f t="shared" si="65"/>
        <v>0</v>
      </c>
      <c r="BW83" s="1">
        <f t="shared" si="65"/>
        <v>0</v>
      </c>
      <c r="BX83" s="1">
        <f t="shared" si="65"/>
        <v>0</v>
      </c>
      <c r="BY83" s="1">
        <f t="shared" si="65"/>
        <v>0</v>
      </c>
      <c r="BZ83" s="1">
        <f t="shared" si="65"/>
        <v>0</v>
      </c>
      <c r="CA83" s="1">
        <f t="shared" si="65"/>
        <v>0</v>
      </c>
      <c r="CB83" s="1">
        <f t="shared" si="65"/>
        <v>0</v>
      </c>
      <c r="CC83" s="1">
        <f t="shared" si="65"/>
        <v>0</v>
      </c>
      <c r="CD83" s="1">
        <f t="shared" si="65"/>
        <v>0</v>
      </c>
      <c r="CE83" s="1">
        <f t="shared" si="65"/>
        <v>0</v>
      </c>
      <c r="CF83" s="1">
        <f t="shared" si="65"/>
        <v>0</v>
      </c>
      <c r="CG83" s="1">
        <f t="shared" si="65"/>
        <v>0</v>
      </c>
      <c r="CH83" s="1">
        <f t="shared" si="65"/>
        <v>0</v>
      </c>
      <c r="CI83" s="1">
        <f t="shared" si="65"/>
        <v>0</v>
      </c>
      <c r="CJ83" s="1">
        <f t="shared" si="65"/>
        <v>0</v>
      </c>
      <c r="CK83" s="1">
        <f t="shared" si="65"/>
        <v>0</v>
      </c>
      <c r="CL83" s="1">
        <f t="shared" si="65"/>
        <v>0</v>
      </c>
      <c r="CM83" s="1">
        <f t="shared" si="65"/>
        <v>0</v>
      </c>
      <c r="CN83" s="1">
        <f t="shared" si="65"/>
        <v>0</v>
      </c>
      <c r="CO83" s="1">
        <f t="shared" si="65"/>
        <v>0</v>
      </c>
      <c r="CP83" s="1">
        <f t="shared" ref="CP83:EQ83" si="66">IF(CP10&gt;9,IF(CP10&gt;35,IF(CP24&gt;30,IF(CP11&gt;30,82.166667,IF(CP24&gt;40,IF(CP15&gt;15,IF(CP15&gt;20,91.5,90),IF(CP11&gt;15,100,98.5)),85)),IF(CP12&gt;30,49,IF(CP16&gt;6,74.333333,IF(CP15&gt;0,66,64.4)))),IF(CP16&gt;8,IF(CP11&gt;0,IF(CP15&gt;0,15,IF(CP18&gt;2,29.833333,32.666667)),1.5),IF(CP12&gt;20,97.333333,IF(CP10&gt;10,IF(CP25&gt;5,IF(CP18&gt;2,32.6,42),IF(CP20&gt;0,IF(CP15&gt;1,IF(CP12&gt;8,IF(CP22&gt;6,IF(CP11&gt;15,61.333333,45.5),IF(CP16&gt;5,83,IF(CP16&gt;3,IF(CP15&gt;7,70,72.333333),76.142857))),IF(CP15&gt;5,28,IF(CP24&gt;10,IF(CP11&gt;5.1,IF(CP18&gt;5,57.5,IF(CP18&gt;2,64.666667,64)),71),IF(CP15&gt;2,55.333333,52)))),IF(CP15&gt;0.1,28,33.333333)),IF(CP25&gt;2,11.25,IF(CP15&gt;5,IF(CP15&gt;6,IF(CP18&gt;6,43.4,IF(CP15&gt;9,55.666667,IF(CP21&gt;6,52.090909,49.777778))),IF(CP11&gt;7,32.666667,41)),IF(CP16&gt;2,90,62.5))))),IF(CP12&gt;7,IF(CP21&gt;2,IF(CP16&gt;2,14,IF(CP15&gt;2,25.666667,21)),42),IF(CP22&gt;1,IF(CP21&gt;4,IF(CP25&gt;2,45,IF(CP15&gt;3,53.142857,55.2)),IF(CP11&gt;2,IF(CP15&gt;4,46.333333,IF(CP15&gt;3,44,43.6)),32.666667)),74.333333)))))),IF(CP20&gt;3.333333333,IF(CP15&gt;1.458333333,IF(CP11&gt;2.591666667,52,48),42.636364),IF(CP23&gt;2,IF(CP15&gt;2,IF(CP15&gt;3,32.666667,47.571429),IF(CP24&gt;5,IF(CP21&gt;2,IF(CP15&gt;1,8,5.6),IF(CP12&gt;1,IF(CP15&gt;1,22.714286,19.166667),12.8)),35.875)),IF(CP12&gt;3,IF(CP12&gt;5,IF(CP15&gt;4,19.428571,20.5),IF(CP11&gt;3,IF(CP12&gt;4,IF(CP16&gt;2,IF(CP15&gt;2,15.666667,14.666667),18.666667),13),11)),IF(CP18&gt;0,IF(CP15&gt;0,IF(CP15&gt;1,4.8,3.2),7.333333),IF(CP12&gt;0,2.5,0))))))</f>
        <v>0</v>
      </c>
      <c r="CQ83" s="1">
        <f t="shared" si="66"/>
        <v>0</v>
      </c>
      <c r="CR83" s="1">
        <f t="shared" si="66"/>
        <v>0</v>
      </c>
      <c r="CS83" s="1">
        <f t="shared" si="66"/>
        <v>0</v>
      </c>
      <c r="CT83" s="1">
        <f t="shared" si="66"/>
        <v>0</v>
      </c>
      <c r="CU83" s="1">
        <f t="shared" si="66"/>
        <v>0</v>
      </c>
      <c r="CV83" s="1">
        <f t="shared" si="66"/>
        <v>0</v>
      </c>
      <c r="CW83" s="1">
        <f t="shared" si="66"/>
        <v>0</v>
      </c>
      <c r="CX83" s="1">
        <f t="shared" si="66"/>
        <v>0</v>
      </c>
      <c r="CY83" s="1">
        <f t="shared" si="66"/>
        <v>0</v>
      </c>
      <c r="CZ83" s="1">
        <f t="shared" si="66"/>
        <v>0</v>
      </c>
      <c r="DA83" s="1">
        <f t="shared" si="66"/>
        <v>0</v>
      </c>
      <c r="DB83" s="1">
        <f t="shared" si="66"/>
        <v>0</v>
      </c>
      <c r="DC83" s="1">
        <f t="shared" si="66"/>
        <v>0</v>
      </c>
      <c r="DD83" s="1">
        <f t="shared" si="66"/>
        <v>0</v>
      </c>
      <c r="DE83" s="1">
        <f t="shared" si="66"/>
        <v>0</v>
      </c>
      <c r="DF83" s="1">
        <f t="shared" si="66"/>
        <v>0</v>
      </c>
      <c r="DG83" s="1">
        <f t="shared" si="66"/>
        <v>0</v>
      </c>
      <c r="DH83" s="1">
        <f t="shared" si="66"/>
        <v>0</v>
      </c>
      <c r="DI83" s="1">
        <f t="shared" si="66"/>
        <v>0</v>
      </c>
      <c r="DJ83" s="1">
        <f t="shared" si="66"/>
        <v>0</v>
      </c>
      <c r="DK83" s="1">
        <f t="shared" si="66"/>
        <v>0</v>
      </c>
      <c r="DL83" s="1">
        <f t="shared" si="66"/>
        <v>0</v>
      </c>
      <c r="DM83" s="1">
        <f t="shared" si="66"/>
        <v>0</v>
      </c>
      <c r="DN83" s="1">
        <f t="shared" si="66"/>
        <v>0</v>
      </c>
      <c r="DO83" s="1">
        <f t="shared" si="66"/>
        <v>0</v>
      </c>
      <c r="DP83" s="1">
        <f t="shared" si="66"/>
        <v>0</v>
      </c>
      <c r="DQ83" s="1">
        <f t="shared" si="66"/>
        <v>0</v>
      </c>
      <c r="DR83" s="1">
        <f t="shared" si="66"/>
        <v>0</v>
      </c>
      <c r="DS83" s="1">
        <f t="shared" si="66"/>
        <v>0</v>
      </c>
      <c r="DT83" s="1">
        <f t="shared" si="66"/>
        <v>0</v>
      </c>
      <c r="DU83" s="1">
        <f t="shared" si="66"/>
        <v>0</v>
      </c>
      <c r="DV83" s="1">
        <f t="shared" si="66"/>
        <v>0</v>
      </c>
      <c r="DW83" s="1">
        <f t="shared" si="66"/>
        <v>0</v>
      </c>
      <c r="DX83" s="1">
        <f t="shared" si="66"/>
        <v>0</v>
      </c>
      <c r="DY83" s="1">
        <f t="shared" si="66"/>
        <v>0</v>
      </c>
      <c r="DZ83" s="1">
        <f t="shared" si="66"/>
        <v>0</v>
      </c>
      <c r="EA83" s="1">
        <f t="shared" si="66"/>
        <v>0</v>
      </c>
      <c r="EB83" s="1">
        <f t="shared" si="66"/>
        <v>0</v>
      </c>
      <c r="EC83" s="1">
        <f t="shared" si="66"/>
        <v>0</v>
      </c>
      <c r="ED83" s="1">
        <f t="shared" si="66"/>
        <v>0</v>
      </c>
      <c r="EE83" s="1">
        <f t="shared" si="66"/>
        <v>0</v>
      </c>
      <c r="EF83" s="1">
        <f t="shared" si="66"/>
        <v>0</v>
      </c>
      <c r="EG83" s="1">
        <f t="shared" si="66"/>
        <v>0</v>
      </c>
      <c r="EH83" s="1">
        <f t="shared" si="66"/>
        <v>0</v>
      </c>
      <c r="EI83" s="1">
        <f t="shared" si="66"/>
        <v>0</v>
      </c>
      <c r="EJ83" s="1">
        <f t="shared" si="66"/>
        <v>0</v>
      </c>
      <c r="EK83" s="1">
        <f t="shared" si="66"/>
        <v>0</v>
      </c>
      <c r="EL83" s="1">
        <f t="shared" si="66"/>
        <v>0</v>
      </c>
      <c r="EM83" s="1">
        <f t="shared" si="66"/>
        <v>0</v>
      </c>
      <c r="EN83" s="1">
        <f t="shared" si="66"/>
        <v>0</v>
      </c>
      <c r="EO83" s="1">
        <f t="shared" si="66"/>
        <v>0</v>
      </c>
      <c r="EP83" s="1">
        <f t="shared" si="66"/>
        <v>0</v>
      </c>
      <c r="EQ83" s="1">
        <f t="shared" si="66"/>
        <v>0</v>
      </c>
    </row>
    <row r="84" spans="1:147" x14ac:dyDescent="0.25">
      <c r="A84" s="1" t="s">
        <v>185</v>
      </c>
      <c r="B84" s="1">
        <f>IF(B11&gt;7,IF(B20&gt;50.41666667,16.2,IF(B24&gt;70,IF(B11&gt;30,IF(B15&gt;25,99.25,100),IF(B15&gt;15,84.25,88.333333)),IF(B12&gt;10,IF(B23&gt;5,IF(B18&gt;2,IF(B16&gt;5,IF(B11&gt;15,IF(B25&gt;1,85.666667,IF(B21&gt;3,IF(B15&gt;4,64,61.333333),IF(B22&gt;4,70.666667,69.75))),44.75),IF(B18&gt;5,40.833333,IF(B21&gt;6,IF(B15&gt;5,59.2,61),IF(B15&gt;8,56,52.5)))),IF(B15&gt;10,97,78)),IF(B15&gt;2,21,31.5)),IF(B21&gt;3,IF(B10&gt;13.11666667,IF(B15&gt;4.375,100,IF(B15&gt;1.666666667,90.857143,84)),IF(B15&gt;2.708333333,28,61.75)),IF(B23&gt;3,IF(B15&gt;7,62.166667,72.909091),IF(B18&gt;1,58.7,48.777778)))))),IF(B21&gt;2,IF(B20&gt;0,IF(B16&gt;3,IF(B25&gt;3,97,IF(B20&gt;1,IF(B15&gt;2,IF(B15&gt;3,IF(B15&gt;5,59.428571,58.25),61.2),IF(B15&gt;0,55.5,52.4)),79.5)),IF(B12&gt;5.416666667,IF(B11&gt;6,IF(B15&gt;1,18.666667,15),IF(B16&gt;2,IF(B15&gt;3,38.2,34.909091),IF(B25&gt;2,IF(B12&gt;6,32.5,21),IF(B24&gt;10,38.75,IF(B15&gt;1,32.166667,28))))),IF(B18&gt;0.408333333,75,IF(B15&gt;1.458333333,IF(B11&gt;2.591666667,54,57.666667),IF(B11&gt;1.858333333,42.5,47.5))))),IF(B24&gt;5,IF(B11&gt;4,IF(B15&gt;4,IF(B15&gt;5,33.4,37.75),56),IF(B10&gt;9,21,27.2)),IF(B16&gt;1,IF(B15&gt;0,IF(B12&gt;3,16.666667,12.25),10.666667),16))),IF(B11&gt;0,IF(B12&gt;5,45,IF(B23&gt;4,IF(B18&gt;2,IF(B11&gt;1,17.5,14.5),IF(B23&gt;5,IF(B16&gt;0,IF(B15&gt;0,33.25,32.666667),31.5),20.9)),IF(B23&gt;1,IF(B22&gt;3,IF(B15&gt;0,5,1.75),IF(B18&gt;0,7,12)),IF(B12&gt;1,IF(B15&gt;0,18.375,22.75),4.5)))),IF(B12&gt;0,IF(B16&gt;0,7,9.428571),0))))</f>
        <v>0</v>
      </c>
      <c r="C84" s="1">
        <f t="shared" ref="C84:AC84" si="67">IF(C11&gt;7,IF(C20&gt;50.41666667,16.2,IF(C24&gt;70,IF(C11&gt;30,IF(C15&gt;25,99.25,100),IF(C15&gt;15,84.25,88.333333)),IF(C12&gt;10,IF(C23&gt;5,IF(C18&gt;2,IF(C16&gt;5,IF(C11&gt;15,IF(C25&gt;1,85.666667,IF(C21&gt;3,IF(C15&gt;4,64,61.333333),IF(C22&gt;4,70.666667,69.75))),44.75),IF(C18&gt;5,40.833333,IF(C21&gt;6,IF(C15&gt;5,59.2,61),IF(C15&gt;8,56,52.5)))),IF(C15&gt;10,97,78)),IF(C15&gt;2,21,31.5)),IF(C21&gt;3,IF(C10&gt;13.11666667,IF(C15&gt;4.375,100,IF(C15&gt;1.666666667,90.857143,84)),IF(C15&gt;2.708333333,28,61.75)),IF(C23&gt;3,IF(C15&gt;7,62.166667,72.909091),IF(C18&gt;1,58.7,48.777778)))))),IF(C21&gt;2,IF(C20&gt;0,IF(C16&gt;3,IF(C25&gt;3,97,IF(C20&gt;1,IF(C15&gt;2,IF(C15&gt;3,IF(C15&gt;5,59.428571,58.25),61.2),IF(C15&gt;0,55.5,52.4)),79.5)),IF(C12&gt;5.416666667,IF(C11&gt;6,IF(C15&gt;1,18.666667,15),IF(C16&gt;2,IF(C15&gt;3,38.2,34.909091),IF(C25&gt;2,IF(C12&gt;6,32.5,21),IF(C24&gt;10,38.75,IF(C15&gt;1,32.166667,28))))),IF(C18&gt;0.408333333,75,IF(C15&gt;1.458333333,IF(C11&gt;2.591666667,54,57.666667),IF(C11&gt;1.858333333,42.5,47.5))))),IF(C24&gt;5,IF(C11&gt;4,IF(C15&gt;4,IF(C15&gt;5,33.4,37.75),56),IF(C10&gt;9,21,27.2)),IF(C16&gt;1,IF(C15&gt;0,IF(C12&gt;3,16.666667,12.25),10.666667),16))),IF(C11&gt;0,IF(C12&gt;5,45,IF(C23&gt;4,IF(C18&gt;2,IF(C11&gt;1,17.5,14.5),IF(C23&gt;5,IF(C16&gt;0,IF(C15&gt;0,33.25,32.666667),31.5),20.9)),IF(C23&gt;1,IF(C22&gt;3,IF(C15&gt;0,5,1.75),IF(C18&gt;0,7,12)),IF(C12&gt;1,IF(C15&gt;0,18.375,22.75),4.5)))),IF(C12&gt;0,IF(C16&gt;0,7,9.428571),0))))</f>
        <v>0</v>
      </c>
      <c r="D84" s="1">
        <f t="shared" si="67"/>
        <v>0</v>
      </c>
      <c r="E84" s="1">
        <f t="shared" si="67"/>
        <v>0</v>
      </c>
      <c r="F84" s="1">
        <f t="shared" si="67"/>
        <v>0</v>
      </c>
      <c r="G84" s="1">
        <f t="shared" si="67"/>
        <v>0</v>
      </c>
      <c r="H84" s="1">
        <f t="shared" si="67"/>
        <v>0</v>
      </c>
      <c r="I84" s="1">
        <f t="shared" si="67"/>
        <v>0</v>
      </c>
      <c r="J84" s="1">
        <f t="shared" si="67"/>
        <v>0</v>
      </c>
      <c r="K84" s="1">
        <f t="shared" si="67"/>
        <v>0</v>
      </c>
      <c r="L84" s="1">
        <f t="shared" si="67"/>
        <v>0</v>
      </c>
      <c r="M84" s="1">
        <f t="shared" si="67"/>
        <v>0</v>
      </c>
      <c r="N84" s="1">
        <f t="shared" si="67"/>
        <v>0</v>
      </c>
      <c r="O84" s="1">
        <f t="shared" si="67"/>
        <v>0</v>
      </c>
      <c r="P84" s="1">
        <f t="shared" si="67"/>
        <v>0</v>
      </c>
      <c r="Q84" s="1">
        <f t="shared" si="67"/>
        <v>0</v>
      </c>
      <c r="R84" s="1">
        <f t="shared" si="67"/>
        <v>0</v>
      </c>
      <c r="S84" s="1">
        <f t="shared" si="67"/>
        <v>0</v>
      </c>
      <c r="T84" s="1">
        <f t="shared" si="67"/>
        <v>0</v>
      </c>
      <c r="U84" s="1">
        <f t="shared" si="67"/>
        <v>0</v>
      </c>
      <c r="V84" s="1">
        <f t="shared" si="67"/>
        <v>0</v>
      </c>
      <c r="W84" s="1">
        <f t="shared" si="67"/>
        <v>0</v>
      </c>
      <c r="X84" s="1">
        <f t="shared" si="67"/>
        <v>0</v>
      </c>
      <c r="Y84" s="1">
        <f t="shared" si="67"/>
        <v>0</v>
      </c>
      <c r="Z84" s="1">
        <f t="shared" si="67"/>
        <v>0</v>
      </c>
      <c r="AA84" s="1">
        <f t="shared" si="67"/>
        <v>0</v>
      </c>
      <c r="AB84" s="1">
        <f t="shared" si="67"/>
        <v>0</v>
      </c>
      <c r="AC84" s="1">
        <f t="shared" si="67"/>
        <v>0</v>
      </c>
      <c r="AD84" s="1">
        <f t="shared" ref="AD84:CO84" si="68">IF(AD11&gt;7,IF(AD20&gt;50.41666667,16.2,IF(AD24&gt;70,IF(AD11&gt;30,IF(AD15&gt;25,99.25,100),IF(AD15&gt;15,84.25,88.333333)),IF(AD12&gt;10,IF(AD23&gt;5,IF(AD18&gt;2,IF(AD16&gt;5,IF(AD11&gt;15,IF(AD25&gt;1,85.666667,IF(AD21&gt;3,IF(AD15&gt;4,64,61.333333),IF(AD22&gt;4,70.666667,69.75))),44.75),IF(AD18&gt;5,40.833333,IF(AD21&gt;6,IF(AD15&gt;5,59.2,61),IF(AD15&gt;8,56,52.5)))),IF(AD15&gt;10,97,78)),IF(AD15&gt;2,21,31.5)),IF(AD21&gt;3,IF(AD10&gt;13.11666667,IF(AD15&gt;4.375,100,IF(AD15&gt;1.666666667,90.857143,84)),IF(AD15&gt;2.708333333,28,61.75)),IF(AD23&gt;3,IF(AD15&gt;7,62.166667,72.909091),IF(AD18&gt;1,58.7,48.777778)))))),IF(AD21&gt;2,IF(AD20&gt;0,IF(AD16&gt;3,IF(AD25&gt;3,97,IF(AD20&gt;1,IF(AD15&gt;2,IF(AD15&gt;3,IF(AD15&gt;5,59.428571,58.25),61.2),IF(AD15&gt;0,55.5,52.4)),79.5)),IF(AD12&gt;5.416666667,IF(AD11&gt;6,IF(AD15&gt;1,18.666667,15),IF(AD16&gt;2,IF(AD15&gt;3,38.2,34.909091),IF(AD25&gt;2,IF(AD12&gt;6,32.5,21),IF(AD24&gt;10,38.75,IF(AD15&gt;1,32.166667,28))))),IF(AD18&gt;0.408333333,75,IF(AD15&gt;1.458333333,IF(AD11&gt;2.591666667,54,57.666667),IF(AD11&gt;1.858333333,42.5,47.5))))),IF(AD24&gt;5,IF(AD11&gt;4,IF(AD15&gt;4,IF(AD15&gt;5,33.4,37.75),56),IF(AD10&gt;9,21,27.2)),IF(AD16&gt;1,IF(AD15&gt;0,IF(AD12&gt;3,16.666667,12.25),10.666667),16))),IF(AD11&gt;0,IF(AD12&gt;5,45,IF(AD23&gt;4,IF(AD18&gt;2,IF(AD11&gt;1,17.5,14.5),IF(AD23&gt;5,IF(AD16&gt;0,IF(AD15&gt;0,33.25,32.666667),31.5),20.9)),IF(AD23&gt;1,IF(AD22&gt;3,IF(AD15&gt;0,5,1.75),IF(AD18&gt;0,7,12)),IF(AD12&gt;1,IF(AD15&gt;0,18.375,22.75),4.5)))),IF(AD12&gt;0,IF(AD16&gt;0,7,9.428571),0))))</f>
        <v>0</v>
      </c>
      <c r="AE84" s="1">
        <f t="shared" si="68"/>
        <v>0</v>
      </c>
      <c r="AF84" s="1">
        <f t="shared" si="68"/>
        <v>0</v>
      </c>
      <c r="AG84" s="1">
        <f t="shared" si="68"/>
        <v>0</v>
      </c>
      <c r="AH84" s="1">
        <f t="shared" si="68"/>
        <v>0</v>
      </c>
      <c r="AI84" s="1">
        <f t="shared" si="68"/>
        <v>0</v>
      </c>
      <c r="AJ84" s="1">
        <f t="shared" si="68"/>
        <v>0</v>
      </c>
      <c r="AK84" s="1">
        <f t="shared" si="68"/>
        <v>0</v>
      </c>
      <c r="AL84" s="1">
        <f t="shared" si="68"/>
        <v>0</v>
      </c>
      <c r="AM84" s="1">
        <f t="shared" si="68"/>
        <v>0</v>
      </c>
      <c r="AN84" s="1">
        <f t="shared" si="68"/>
        <v>0</v>
      </c>
      <c r="AO84" s="1">
        <f t="shared" si="68"/>
        <v>0</v>
      </c>
      <c r="AP84" s="1">
        <f t="shared" si="68"/>
        <v>0</v>
      </c>
      <c r="AQ84" s="1">
        <f t="shared" si="68"/>
        <v>0</v>
      </c>
      <c r="AR84" s="1">
        <f t="shared" si="68"/>
        <v>0</v>
      </c>
      <c r="AS84" s="1">
        <f t="shared" si="68"/>
        <v>0</v>
      </c>
      <c r="AT84" s="1">
        <f t="shared" si="68"/>
        <v>0</v>
      </c>
      <c r="AU84" s="1">
        <f t="shared" si="68"/>
        <v>0</v>
      </c>
      <c r="AV84" s="1">
        <f t="shared" si="68"/>
        <v>0</v>
      </c>
      <c r="AW84" s="1">
        <f t="shared" si="68"/>
        <v>0</v>
      </c>
      <c r="AX84" s="1">
        <f t="shared" si="68"/>
        <v>0</v>
      </c>
      <c r="AY84" s="1">
        <f t="shared" si="68"/>
        <v>0</v>
      </c>
      <c r="AZ84" s="1">
        <f t="shared" si="68"/>
        <v>0</v>
      </c>
      <c r="BA84" s="1">
        <f t="shared" si="68"/>
        <v>0</v>
      </c>
      <c r="BB84" s="1">
        <f t="shared" si="68"/>
        <v>0</v>
      </c>
      <c r="BC84" s="1">
        <f t="shared" si="68"/>
        <v>0</v>
      </c>
      <c r="BD84" s="1">
        <f t="shared" si="68"/>
        <v>0</v>
      </c>
      <c r="BE84" s="1">
        <f t="shared" si="68"/>
        <v>0</v>
      </c>
      <c r="BF84" s="1">
        <f t="shared" si="68"/>
        <v>0</v>
      </c>
      <c r="BG84" s="1">
        <f t="shared" si="68"/>
        <v>0</v>
      </c>
      <c r="BH84" s="1">
        <f t="shared" si="68"/>
        <v>0</v>
      </c>
      <c r="BI84" s="1">
        <f t="shared" si="68"/>
        <v>0</v>
      </c>
      <c r="BJ84" s="1">
        <f t="shared" si="68"/>
        <v>0</v>
      </c>
      <c r="BK84" s="1">
        <f t="shared" si="68"/>
        <v>0</v>
      </c>
      <c r="BL84" s="1">
        <f t="shared" si="68"/>
        <v>0</v>
      </c>
      <c r="BM84" s="1">
        <f t="shared" si="68"/>
        <v>0</v>
      </c>
      <c r="BN84" s="1">
        <f t="shared" si="68"/>
        <v>0</v>
      </c>
      <c r="BO84" s="1">
        <f t="shared" si="68"/>
        <v>0</v>
      </c>
      <c r="BP84" s="1">
        <f t="shared" si="68"/>
        <v>0</v>
      </c>
      <c r="BQ84" s="1">
        <f t="shared" si="68"/>
        <v>0</v>
      </c>
      <c r="BR84" s="1">
        <f t="shared" si="68"/>
        <v>0</v>
      </c>
      <c r="BS84" s="1">
        <f t="shared" si="68"/>
        <v>0</v>
      </c>
      <c r="BT84" s="1">
        <f t="shared" si="68"/>
        <v>0</v>
      </c>
      <c r="BU84" s="1">
        <f t="shared" si="68"/>
        <v>0</v>
      </c>
      <c r="BV84" s="1">
        <f t="shared" si="68"/>
        <v>0</v>
      </c>
      <c r="BW84" s="1">
        <f t="shared" si="68"/>
        <v>0</v>
      </c>
      <c r="BX84" s="1">
        <f t="shared" si="68"/>
        <v>0</v>
      </c>
      <c r="BY84" s="1">
        <f t="shared" si="68"/>
        <v>0</v>
      </c>
      <c r="BZ84" s="1">
        <f t="shared" si="68"/>
        <v>0</v>
      </c>
      <c r="CA84" s="1">
        <f t="shared" si="68"/>
        <v>0</v>
      </c>
      <c r="CB84" s="1">
        <f t="shared" si="68"/>
        <v>0</v>
      </c>
      <c r="CC84" s="1">
        <f t="shared" si="68"/>
        <v>0</v>
      </c>
      <c r="CD84" s="1">
        <f t="shared" si="68"/>
        <v>0</v>
      </c>
      <c r="CE84" s="1">
        <f t="shared" si="68"/>
        <v>0</v>
      </c>
      <c r="CF84" s="1">
        <f t="shared" si="68"/>
        <v>0</v>
      </c>
      <c r="CG84" s="1">
        <f t="shared" si="68"/>
        <v>0</v>
      </c>
      <c r="CH84" s="1">
        <f t="shared" si="68"/>
        <v>0</v>
      </c>
      <c r="CI84" s="1">
        <f t="shared" si="68"/>
        <v>0</v>
      </c>
      <c r="CJ84" s="1">
        <f t="shared" si="68"/>
        <v>0</v>
      </c>
      <c r="CK84" s="1">
        <f t="shared" si="68"/>
        <v>0</v>
      </c>
      <c r="CL84" s="1">
        <f t="shared" si="68"/>
        <v>0</v>
      </c>
      <c r="CM84" s="1">
        <f t="shared" si="68"/>
        <v>0</v>
      </c>
      <c r="CN84" s="1">
        <f t="shared" si="68"/>
        <v>0</v>
      </c>
      <c r="CO84" s="1">
        <f t="shared" si="68"/>
        <v>0</v>
      </c>
      <c r="CP84" s="1">
        <f t="shared" ref="CP84:EQ84" si="69">IF(CP11&gt;7,IF(CP20&gt;50.41666667,16.2,IF(CP24&gt;70,IF(CP11&gt;30,IF(CP15&gt;25,99.25,100),IF(CP15&gt;15,84.25,88.333333)),IF(CP12&gt;10,IF(CP23&gt;5,IF(CP18&gt;2,IF(CP16&gt;5,IF(CP11&gt;15,IF(CP25&gt;1,85.666667,IF(CP21&gt;3,IF(CP15&gt;4,64,61.333333),IF(CP22&gt;4,70.666667,69.75))),44.75),IF(CP18&gt;5,40.833333,IF(CP21&gt;6,IF(CP15&gt;5,59.2,61),IF(CP15&gt;8,56,52.5)))),IF(CP15&gt;10,97,78)),IF(CP15&gt;2,21,31.5)),IF(CP21&gt;3,IF(CP10&gt;13.11666667,IF(CP15&gt;4.375,100,IF(CP15&gt;1.666666667,90.857143,84)),IF(CP15&gt;2.708333333,28,61.75)),IF(CP23&gt;3,IF(CP15&gt;7,62.166667,72.909091),IF(CP18&gt;1,58.7,48.777778)))))),IF(CP21&gt;2,IF(CP20&gt;0,IF(CP16&gt;3,IF(CP25&gt;3,97,IF(CP20&gt;1,IF(CP15&gt;2,IF(CP15&gt;3,IF(CP15&gt;5,59.428571,58.25),61.2),IF(CP15&gt;0,55.5,52.4)),79.5)),IF(CP12&gt;5.416666667,IF(CP11&gt;6,IF(CP15&gt;1,18.666667,15),IF(CP16&gt;2,IF(CP15&gt;3,38.2,34.909091),IF(CP25&gt;2,IF(CP12&gt;6,32.5,21),IF(CP24&gt;10,38.75,IF(CP15&gt;1,32.166667,28))))),IF(CP18&gt;0.408333333,75,IF(CP15&gt;1.458333333,IF(CP11&gt;2.591666667,54,57.666667),IF(CP11&gt;1.858333333,42.5,47.5))))),IF(CP24&gt;5,IF(CP11&gt;4,IF(CP15&gt;4,IF(CP15&gt;5,33.4,37.75),56),IF(CP10&gt;9,21,27.2)),IF(CP16&gt;1,IF(CP15&gt;0,IF(CP12&gt;3,16.666667,12.25),10.666667),16))),IF(CP11&gt;0,IF(CP12&gt;5,45,IF(CP23&gt;4,IF(CP18&gt;2,IF(CP11&gt;1,17.5,14.5),IF(CP23&gt;5,IF(CP16&gt;0,IF(CP15&gt;0,33.25,32.666667),31.5),20.9)),IF(CP23&gt;1,IF(CP22&gt;3,IF(CP15&gt;0,5,1.75),IF(CP18&gt;0,7,12)),IF(CP12&gt;1,IF(CP15&gt;0,18.375,22.75),4.5)))),IF(CP12&gt;0,IF(CP16&gt;0,7,9.428571),0))))</f>
        <v>0</v>
      </c>
      <c r="CQ84" s="1">
        <f t="shared" si="69"/>
        <v>0</v>
      </c>
      <c r="CR84" s="1">
        <f t="shared" si="69"/>
        <v>0</v>
      </c>
      <c r="CS84" s="1">
        <f t="shared" si="69"/>
        <v>0</v>
      </c>
      <c r="CT84" s="1">
        <f t="shared" si="69"/>
        <v>0</v>
      </c>
      <c r="CU84" s="1">
        <f t="shared" si="69"/>
        <v>0</v>
      </c>
      <c r="CV84" s="1">
        <f t="shared" si="69"/>
        <v>0</v>
      </c>
      <c r="CW84" s="1">
        <f t="shared" si="69"/>
        <v>0</v>
      </c>
      <c r="CX84" s="1">
        <f t="shared" si="69"/>
        <v>0</v>
      </c>
      <c r="CY84" s="1">
        <f t="shared" si="69"/>
        <v>0</v>
      </c>
      <c r="CZ84" s="1">
        <f t="shared" si="69"/>
        <v>0</v>
      </c>
      <c r="DA84" s="1">
        <f t="shared" si="69"/>
        <v>0</v>
      </c>
      <c r="DB84" s="1">
        <f t="shared" si="69"/>
        <v>0</v>
      </c>
      <c r="DC84" s="1">
        <f t="shared" si="69"/>
        <v>0</v>
      </c>
      <c r="DD84" s="1">
        <f t="shared" si="69"/>
        <v>0</v>
      </c>
      <c r="DE84" s="1">
        <f t="shared" si="69"/>
        <v>0</v>
      </c>
      <c r="DF84" s="1">
        <f t="shared" si="69"/>
        <v>0</v>
      </c>
      <c r="DG84" s="1">
        <f t="shared" si="69"/>
        <v>0</v>
      </c>
      <c r="DH84" s="1">
        <f t="shared" si="69"/>
        <v>0</v>
      </c>
      <c r="DI84" s="1">
        <f t="shared" si="69"/>
        <v>0</v>
      </c>
      <c r="DJ84" s="1">
        <f t="shared" si="69"/>
        <v>0</v>
      </c>
      <c r="DK84" s="1">
        <f t="shared" si="69"/>
        <v>0</v>
      </c>
      <c r="DL84" s="1">
        <f t="shared" si="69"/>
        <v>0</v>
      </c>
      <c r="DM84" s="1">
        <f t="shared" si="69"/>
        <v>0</v>
      </c>
      <c r="DN84" s="1">
        <f t="shared" si="69"/>
        <v>0</v>
      </c>
      <c r="DO84" s="1">
        <f t="shared" si="69"/>
        <v>0</v>
      </c>
      <c r="DP84" s="1">
        <f t="shared" si="69"/>
        <v>0</v>
      </c>
      <c r="DQ84" s="1">
        <f t="shared" si="69"/>
        <v>0</v>
      </c>
      <c r="DR84" s="1">
        <f t="shared" si="69"/>
        <v>0</v>
      </c>
      <c r="DS84" s="1">
        <f t="shared" si="69"/>
        <v>0</v>
      </c>
      <c r="DT84" s="1">
        <f t="shared" si="69"/>
        <v>0</v>
      </c>
      <c r="DU84" s="1">
        <f t="shared" si="69"/>
        <v>0</v>
      </c>
      <c r="DV84" s="1">
        <f t="shared" si="69"/>
        <v>0</v>
      </c>
      <c r="DW84" s="1">
        <f t="shared" si="69"/>
        <v>0</v>
      </c>
      <c r="DX84" s="1">
        <f t="shared" si="69"/>
        <v>0</v>
      </c>
      <c r="DY84" s="1">
        <f t="shared" si="69"/>
        <v>0</v>
      </c>
      <c r="DZ84" s="1">
        <f t="shared" si="69"/>
        <v>0</v>
      </c>
      <c r="EA84" s="1">
        <f t="shared" si="69"/>
        <v>0</v>
      </c>
      <c r="EB84" s="1">
        <f t="shared" si="69"/>
        <v>0</v>
      </c>
      <c r="EC84" s="1">
        <f t="shared" si="69"/>
        <v>0</v>
      </c>
      <c r="ED84" s="1">
        <f t="shared" si="69"/>
        <v>0</v>
      </c>
      <c r="EE84" s="1">
        <f t="shared" si="69"/>
        <v>0</v>
      </c>
      <c r="EF84" s="1">
        <f t="shared" si="69"/>
        <v>0</v>
      </c>
      <c r="EG84" s="1">
        <f t="shared" si="69"/>
        <v>0</v>
      </c>
      <c r="EH84" s="1">
        <f t="shared" si="69"/>
        <v>0</v>
      </c>
      <c r="EI84" s="1">
        <f t="shared" si="69"/>
        <v>0</v>
      </c>
      <c r="EJ84" s="1">
        <f t="shared" si="69"/>
        <v>0</v>
      </c>
      <c r="EK84" s="1">
        <f t="shared" si="69"/>
        <v>0</v>
      </c>
      <c r="EL84" s="1">
        <f t="shared" si="69"/>
        <v>0</v>
      </c>
      <c r="EM84" s="1">
        <f t="shared" si="69"/>
        <v>0</v>
      </c>
      <c r="EN84" s="1">
        <f t="shared" si="69"/>
        <v>0</v>
      </c>
      <c r="EO84" s="1">
        <f t="shared" si="69"/>
        <v>0</v>
      </c>
      <c r="EP84" s="1">
        <f t="shared" si="69"/>
        <v>0</v>
      </c>
      <c r="EQ84" s="1">
        <f t="shared" si="69"/>
        <v>0</v>
      </c>
    </row>
    <row r="85" spans="1:147" x14ac:dyDescent="0.25">
      <c r="A85" s="1" t="s">
        <v>186</v>
      </c>
      <c r="B85" s="1">
        <f>IF(B24&gt;20,IF(B10&gt;45,IF(B15&gt;10,100,77.75),IF(B15&gt;0.1,IF(B16&gt;2,IF(B22&gt;3,IF(B21&gt;1,IF(B23&gt;5,IF(B10&gt;25,IF(B18&gt;8,IF(B22&gt;5,IF(B15&gt;5,46.666667,51.25),IF(B15&gt;10,56,62.5)),IF(B11&gt;15,IF(B15&gt;15,60.666667,60),58.75)),IF(B11&gt;9,95,IF(B15&gt;5,61.714286,67))),IF(B18&gt;1,IF(B11&gt;9,52,40),56.444444)),34.8),IF(B12&gt;7,IF(B25&gt;2,IF(B15&gt;5,80,83.8),95.6),IF(B15&gt;2.083333333,53,64.166667))),IF(B15&gt;4.375,100,88.5)),23.333333)),IF(B15&gt;1,IF(B10&gt;20,IF(B21&gt;6,36.5,IF(B15&gt;2,IF(B15&gt;4,IF(B15&gt;9,83,83.5),70),100)),IF(B24&gt;5,IF(B11&gt;5.816666667,IF(B18&gt;1,IF(B11&gt;7,IF(B11&gt;9,IF(B15&gt;2.708333333,55.5,53.333333),49.666667),IF(B15&gt;3,IF(B21&gt;3,IF(B21&gt;5,27.6,22.333333),32.166667),39.333333)),IF(B15&gt;2,23,18.5)),IF(B12&gt;6,IF(B12&gt;8,IF(B15&gt;2,49,53),65),IF(B25&gt;2,IF(B11&gt;3,IF(B11&gt;4,21,14),50.833333),IF(B20&gt;1,IF(B15&gt;2.291666667,IF(B15&gt;3,65.8,61.75),IF(B11&gt;1.858333333,IF(B15&gt;1.458333333,IF(B11&gt;2.591666667,51.5,49),55),38)),IF(B21&gt;1,IF(B16&gt;1,IF(B11&gt;4,39.714286,43.5),35.2),21))))),IF(B12&gt;3,IF(B15&gt;2,10,IF(B12&gt;4,26.8,22.5)),11.666667))),IF(B18&gt;15,53.333333,IF(B23&gt;1,IF(B21&gt;3,IF(B20&gt;0,IF(B15&gt;0,6.142857,3),11),IF(B16&gt;10,0,IF(B10&gt;10,IF(B18&gt;2,19.6,IF(B11&gt;1,IF(B15&gt;0,24.5,23.333333),28)),IF(B11&gt;0,IF(B21&gt;1,IF(B16&gt;2,14,20.2),IF(B18&gt;1,14.333333,16.333333)),3.5)))),IF(B11&gt;0,3.333333,0)))))</f>
        <v>0</v>
      </c>
      <c r="C85" s="1">
        <f t="shared" ref="C85:AC85" si="70">IF(C24&gt;20,IF(C10&gt;45,IF(C15&gt;10,100,77.75),IF(C15&gt;0.1,IF(C16&gt;2,IF(C22&gt;3,IF(C21&gt;1,IF(C23&gt;5,IF(C10&gt;25,IF(C18&gt;8,IF(C22&gt;5,IF(C15&gt;5,46.666667,51.25),IF(C15&gt;10,56,62.5)),IF(C11&gt;15,IF(C15&gt;15,60.666667,60),58.75)),IF(C11&gt;9,95,IF(C15&gt;5,61.714286,67))),IF(C18&gt;1,IF(C11&gt;9,52,40),56.444444)),34.8),IF(C12&gt;7,IF(C25&gt;2,IF(C15&gt;5,80,83.8),95.6),IF(C15&gt;2.083333333,53,64.166667))),IF(C15&gt;4.375,100,88.5)),23.333333)),IF(C15&gt;1,IF(C10&gt;20,IF(C21&gt;6,36.5,IF(C15&gt;2,IF(C15&gt;4,IF(C15&gt;9,83,83.5),70),100)),IF(C24&gt;5,IF(C11&gt;5.816666667,IF(C18&gt;1,IF(C11&gt;7,IF(C11&gt;9,IF(C15&gt;2.708333333,55.5,53.333333),49.666667),IF(C15&gt;3,IF(C21&gt;3,IF(C21&gt;5,27.6,22.333333),32.166667),39.333333)),IF(C15&gt;2,23,18.5)),IF(C12&gt;6,IF(C12&gt;8,IF(C15&gt;2,49,53),65),IF(C25&gt;2,IF(C11&gt;3,IF(C11&gt;4,21,14),50.833333),IF(C20&gt;1,IF(C15&gt;2.291666667,IF(C15&gt;3,65.8,61.75),IF(C11&gt;1.858333333,IF(C15&gt;1.458333333,IF(C11&gt;2.591666667,51.5,49),55),38)),IF(C21&gt;1,IF(C16&gt;1,IF(C11&gt;4,39.714286,43.5),35.2),21))))),IF(C12&gt;3,IF(C15&gt;2,10,IF(C12&gt;4,26.8,22.5)),11.666667))),IF(C18&gt;15,53.333333,IF(C23&gt;1,IF(C21&gt;3,IF(C20&gt;0,IF(C15&gt;0,6.142857,3),11),IF(C16&gt;10,0,IF(C10&gt;10,IF(C18&gt;2,19.6,IF(C11&gt;1,IF(C15&gt;0,24.5,23.333333),28)),IF(C11&gt;0,IF(C21&gt;1,IF(C16&gt;2,14,20.2),IF(C18&gt;1,14.333333,16.333333)),3.5)))),IF(C11&gt;0,3.333333,0)))))</f>
        <v>0</v>
      </c>
      <c r="D85" s="1">
        <f t="shared" si="70"/>
        <v>0</v>
      </c>
      <c r="E85" s="1">
        <f t="shared" si="70"/>
        <v>0</v>
      </c>
      <c r="F85" s="1">
        <f t="shared" si="70"/>
        <v>0</v>
      </c>
      <c r="G85" s="1">
        <f t="shared" si="70"/>
        <v>0</v>
      </c>
      <c r="H85" s="1">
        <f t="shared" si="70"/>
        <v>0</v>
      </c>
      <c r="I85" s="1">
        <f t="shared" si="70"/>
        <v>0</v>
      </c>
      <c r="J85" s="1">
        <f t="shared" si="70"/>
        <v>0</v>
      </c>
      <c r="K85" s="1">
        <f t="shared" si="70"/>
        <v>0</v>
      </c>
      <c r="L85" s="1">
        <f t="shared" si="70"/>
        <v>0</v>
      </c>
      <c r="M85" s="1">
        <f t="shared" si="70"/>
        <v>0</v>
      </c>
      <c r="N85" s="1">
        <f t="shared" si="70"/>
        <v>0</v>
      </c>
      <c r="O85" s="1">
        <f t="shared" si="70"/>
        <v>0</v>
      </c>
      <c r="P85" s="1">
        <f t="shared" si="70"/>
        <v>0</v>
      </c>
      <c r="Q85" s="1">
        <f t="shared" si="70"/>
        <v>0</v>
      </c>
      <c r="R85" s="1">
        <f t="shared" si="70"/>
        <v>0</v>
      </c>
      <c r="S85" s="1">
        <f t="shared" si="70"/>
        <v>0</v>
      </c>
      <c r="T85" s="1">
        <f t="shared" si="70"/>
        <v>0</v>
      </c>
      <c r="U85" s="1">
        <f t="shared" si="70"/>
        <v>0</v>
      </c>
      <c r="V85" s="1">
        <f t="shared" si="70"/>
        <v>0</v>
      </c>
      <c r="W85" s="1">
        <f t="shared" si="70"/>
        <v>0</v>
      </c>
      <c r="X85" s="1">
        <f t="shared" si="70"/>
        <v>0</v>
      </c>
      <c r="Y85" s="1">
        <f t="shared" si="70"/>
        <v>0</v>
      </c>
      <c r="Z85" s="1">
        <f t="shared" si="70"/>
        <v>0</v>
      </c>
      <c r="AA85" s="1">
        <f t="shared" si="70"/>
        <v>0</v>
      </c>
      <c r="AB85" s="1">
        <f t="shared" si="70"/>
        <v>0</v>
      </c>
      <c r="AC85" s="1">
        <f t="shared" si="70"/>
        <v>0</v>
      </c>
      <c r="AD85" s="1">
        <f t="shared" ref="AD85:CO85" si="71">IF(AD24&gt;20,IF(AD10&gt;45,IF(AD15&gt;10,100,77.75),IF(AD15&gt;0.1,IF(AD16&gt;2,IF(AD22&gt;3,IF(AD21&gt;1,IF(AD23&gt;5,IF(AD10&gt;25,IF(AD18&gt;8,IF(AD22&gt;5,IF(AD15&gt;5,46.666667,51.25),IF(AD15&gt;10,56,62.5)),IF(AD11&gt;15,IF(AD15&gt;15,60.666667,60),58.75)),IF(AD11&gt;9,95,IF(AD15&gt;5,61.714286,67))),IF(AD18&gt;1,IF(AD11&gt;9,52,40),56.444444)),34.8),IF(AD12&gt;7,IF(AD25&gt;2,IF(AD15&gt;5,80,83.8),95.6),IF(AD15&gt;2.083333333,53,64.166667))),IF(AD15&gt;4.375,100,88.5)),23.333333)),IF(AD15&gt;1,IF(AD10&gt;20,IF(AD21&gt;6,36.5,IF(AD15&gt;2,IF(AD15&gt;4,IF(AD15&gt;9,83,83.5),70),100)),IF(AD24&gt;5,IF(AD11&gt;5.816666667,IF(AD18&gt;1,IF(AD11&gt;7,IF(AD11&gt;9,IF(AD15&gt;2.708333333,55.5,53.333333),49.666667),IF(AD15&gt;3,IF(AD21&gt;3,IF(AD21&gt;5,27.6,22.333333),32.166667),39.333333)),IF(AD15&gt;2,23,18.5)),IF(AD12&gt;6,IF(AD12&gt;8,IF(AD15&gt;2,49,53),65),IF(AD25&gt;2,IF(AD11&gt;3,IF(AD11&gt;4,21,14),50.833333),IF(AD20&gt;1,IF(AD15&gt;2.291666667,IF(AD15&gt;3,65.8,61.75),IF(AD11&gt;1.858333333,IF(AD15&gt;1.458333333,IF(AD11&gt;2.591666667,51.5,49),55),38)),IF(AD21&gt;1,IF(AD16&gt;1,IF(AD11&gt;4,39.714286,43.5),35.2),21))))),IF(AD12&gt;3,IF(AD15&gt;2,10,IF(AD12&gt;4,26.8,22.5)),11.666667))),IF(AD18&gt;15,53.333333,IF(AD23&gt;1,IF(AD21&gt;3,IF(AD20&gt;0,IF(AD15&gt;0,6.142857,3),11),IF(AD16&gt;10,0,IF(AD10&gt;10,IF(AD18&gt;2,19.6,IF(AD11&gt;1,IF(AD15&gt;0,24.5,23.333333),28)),IF(AD11&gt;0,IF(AD21&gt;1,IF(AD16&gt;2,14,20.2),IF(AD18&gt;1,14.333333,16.333333)),3.5)))),IF(AD11&gt;0,3.333333,0)))))</f>
        <v>0</v>
      </c>
      <c r="AE85" s="1">
        <f t="shared" si="71"/>
        <v>0</v>
      </c>
      <c r="AF85" s="1">
        <f t="shared" si="71"/>
        <v>0</v>
      </c>
      <c r="AG85" s="1">
        <f t="shared" si="71"/>
        <v>0</v>
      </c>
      <c r="AH85" s="1">
        <f t="shared" si="71"/>
        <v>0</v>
      </c>
      <c r="AI85" s="1">
        <f t="shared" si="71"/>
        <v>0</v>
      </c>
      <c r="AJ85" s="1">
        <f t="shared" si="71"/>
        <v>0</v>
      </c>
      <c r="AK85" s="1">
        <f t="shared" si="71"/>
        <v>0</v>
      </c>
      <c r="AL85" s="1">
        <f t="shared" si="71"/>
        <v>0</v>
      </c>
      <c r="AM85" s="1">
        <f t="shared" si="71"/>
        <v>0</v>
      </c>
      <c r="AN85" s="1">
        <f t="shared" si="71"/>
        <v>0</v>
      </c>
      <c r="AO85" s="1">
        <f t="shared" si="71"/>
        <v>0</v>
      </c>
      <c r="AP85" s="1">
        <f t="shared" si="71"/>
        <v>0</v>
      </c>
      <c r="AQ85" s="1">
        <f t="shared" si="71"/>
        <v>0</v>
      </c>
      <c r="AR85" s="1">
        <f t="shared" si="71"/>
        <v>0</v>
      </c>
      <c r="AS85" s="1">
        <f t="shared" si="71"/>
        <v>0</v>
      </c>
      <c r="AT85" s="1">
        <f t="shared" si="71"/>
        <v>0</v>
      </c>
      <c r="AU85" s="1">
        <f t="shared" si="71"/>
        <v>0</v>
      </c>
      <c r="AV85" s="1">
        <f t="shared" si="71"/>
        <v>0</v>
      </c>
      <c r="AW85" s="1">
        <f t="shared" si="71"/>
        <v>0</v>
      </c>
      <c r="AX85" s="1">
        <f t="shared" si="71"/>
        <v>0</v>
      </c>
      <c r="AY85" s="1">
        <f t="shared" si="71"/>
        <v>0</v>
      </c>
      <c r="AZ85" s="1">
        <f t="shared" si="71"/>
        <v>0</v>
      </c>
      <c r="BA85" s="1">
        <f t="shared" si="71"/>
        <v>0</v>
      </c>
      <c r="BB85" s="1">
        <f t="shared" si="71"/>
        <v>0</v>
      </c>
      <c r="BC85" s="1">
        <f t="shared" si="71"/>
        <v>0</v>
      </c>
      <c r="BD85" s="1">
        <f t="shared" si="71"/>
        <v>0</v>
      </c>
      <c r="BE85" s="1">
        <f t="shared" si="71"/>
        <v>0</v>
      </c>
      <c r="BF85" s="1">
        <f t="shared" si="71"/>
        <v>0</v>
      </c>
      <c r="BG85" s="1">
        <f t="shared" si="71"/>
        <v>0</v>
      </c>
      <c r="BH85" s="1">
        <f t="shared" si="71"/>
        <v>0</v>
      </c>
      <c r="BI85" s="1">
        <f t="shared" si="71"/>
        <v>0</v>
      </c>
      <c r="BJ85" s="1">
        <f t="shared" si="71"/>
        <v>0</v>
      </c>
      <c r="BK85" s="1">
        <f t="shared" si="71"/>
        <v>0</v>
      </c>
      <c r="BL85" s="1">
        <f t="shared" si="71"/>
        <v>0</v>
      </c>
      <c r="BM85" s="1">
        <f t="shared" si="71"/>
        <v>0</v>
      </c>
      <c r="BN85" s="1">
        <f t="shared" si="71"/>
        <v>0</v>
      </c>
      <c r="BO85" s="1">
        <f t="shared" si="71"/>
        <v>0</v>
      </c>
      <c r="BP85" s="1">
        <f t="shared" si="71"/>
        <v>0</v>
      </c>
      <c r="BQ85" s="1">
        <f t="shared" si="71"/>
        <v>0</v>
      </c>
      <c r="BR85" s="1">
        <f t="shared" si="71"/>
        <v>0</v>
      </c>
      <c r="BS85" s="1">
        <f t="shared" si="71"/>
        <v>0</v>
      </c>
      <c r="BT85" s="1">
        <f t="shared" si="71"/>
        <v>0</v>
      </c>
      <c r="BU85" s="1">
        <f t="shared" si="71"/>
        <v>0</v>
      </c>
      <c r="BV85" s="1">
        <f t="shared" si="71"/>
        <v>0</v>
      </c>
      <c r="BW85" s="1">
        <f t="shared" si="71"/>
        <v>0</v>
      </c>
      <c r="BX85" s="1">
        <f t="shared" si="71"/>
        <v>0</v>
      </c>
      <c r="BY85" s="1">
        <f t="shared" si="71"/>
        <v>0</v>
      </c>
      <c r="BZ85" s="1">
        <f t="shared" si="71"/>
        <v>0</v>
      </c>
      <c r="CA85" s="1">
        <f t="shared" si="71"/>
        <v>0</v>
      </c>
      <c r="CB85" s="1">
        <f t="shared" si="71"/>
        <v>0</v>
      </c>
      <c r="CC85" s="1">
        <f t="shared" si="71"/>
        <v>0</v>
      </c>
      <c r="CD85" s="1">
        <f t="shared" si="71"/>
        <v>0</v>
      </c>
      <c r="CE85" s="1">
        <f t="shared" si="71"/>
        <v>0</v>
      </c>
      <c r="CF85" s="1">
        <f t="shared" si="71"/>
        <v>0</v>
      </c>
      <c r="CG85" s="1">
        <f t="shared" si="71"/>
        <v>0</v>
      </c>
      <c r="CH85" s="1">
        <f t="shared" si="71"/>
        <v>0</v>
      </c>
      <c r="CI85" s="1">
        <f t="shared" si="71"/>
        <v>0</v>
      </c>
      <c r="CJ85" s="1">
        <f t="shared" si="71"/>
        <v>0</v>
      </c>
      <c r="CK85" s="1">
        <f t="shared" si="71"/>
        <v>0</v>
      </c>
      <c r="CL85" s="1">
        <f t="shared" si="71"/>
        <v>0</v>
      </c>
      <c r="CM85" s="1">
        <f t="shared" si="71"/>
        <v>0</v>
      </c>
      <c r="CN85" s="1">
        <f t="shared" si="71"/>
        <v>0</v>
      </c>
      <c r="CO85" s="1">
        <f t="shared" si="71"/>
        <v>0</v>
      </c>
      <c r="CP85" s="1">
        <f t="shared" ref="CP85:EQ85" si="72">IF(CP24&gt;20,IF(CP10&gt;45,IF(CP15&gt;10,100,77.75),IF(CP15&gt;0.1,IF(CP16&gt;2,IF(CP22&gt;3,IF(CP21&gt;1,IF(CP23&gt;5,IF(CP10&gt;25,IF(CP18&gt;8,IF(CP22&gt;5,IF(CP15&gt;5,46.666667,51.25),IF(CP15&gt;10,56,62.5)),IF(CP11&gt;15,IF(CP15&gt;15,60.666667,60),58.75)),IF(CP11&gt;9,95,IF(CP15&gt;5,61.714286,67))),IF(CP18&gt;1,IF(CP11&gt;9,52,40),56.444444)),34.8),IF(CP12&gt;7,IF(CP25&gt;2,IF(CP15&gt;5,80,83.8),95.6),IF(CP15&gt;2.083333333,53,64.166667))),IF(CP15&gt;4.375,100,88.5)),23.333333)),IF(CP15&gt;1,IF(CP10&gt;20,IF(CP21&gt;6,36.5,IF(CP15&gt;2,IF(CP15&gt;4,IF(CP15&gt;9,83,83.5),70),100)),IF(CP24&gt;5,IF(CP11&gt;5.816666667,IF(CP18&gt;1,IF(CP11&gt;7,IF(CP11&gt;9,IF(CP15&gt;2.708333333,55.5,53.333333),49.666667),IF(CP15&gt;3,IF(CP21&gt;3,IF(CP21&gt;5,27.6,22.333333),32.166667),39.333333)),IF(CP15&gt;2,23,18.5)),IF(CP12&gt;6,IF(CP12&gt;8,IF(CP15&gt;2,49,53),65),IF(CP25&gt;2,IF(CP11&gt;3,IF(CP11&gt;4,21,14),50.833333),IF(CP20&gt;1,IF(CP15&gt;2.291666667,IF(CP15&gt;3,65.8,61.75),IF(CP11&gt;1.858333333,IF(CP15&gt;1.458333333,IF(CP11&gt;2.591666667,51.5,49),55),38)),IF(CP21&gt;1,IF(CP16&gt;1,IF(CP11&gt;4,39.714286,43.5),35.2),21))))),IF(CP12&gt;3,IF(CP15&gt;2,10,IF(CP12&gt;4,26.8,22.5)),11.666667))),IF(CP18&gt;15,53.333333,IF(CP23&gt;1,IF(CP21&gt;3,IF(CP20&gt;0,IF(CP15&gt;0,6.142857,3),11),IF(CP16&gt;10,0,IF(CP10&gt;10,IF(CP18&gt;2,19.6,IF(CP11&gt;1,IF(CP15&gt;0,24.5,23.333333),28)),IF(CP11&gt;0,IF(CP21&gt;1,IF(CP16&gt;2,14,20.2),IF(CP18&gt;1,14.333333,16.333333)),3.5)))),IF(CP11&gt;0,3.333333,0)))))</f>
        <v>0</v>
      </c>
      <c r="CQ85" s="1">
        <f t="shared" si="72"/>
        <v>0</v>
      </c>
      <c r="CR85" s="1">
        <f t="shared" si="72"/>
        <v>0</v>
      </c>
      <c r="CS85" s="1">
        <f t="shared" si="72"/>
        <v>0</v>
      </c>
      <c r="CT85" s="1">
        <f t="shared" si="72"/>
        <v>0</v>
      </c>
      <c r="CU85" s="1">
        <f t="shared" si="72"/>
        <v>0</v>
      </c>
      <c r="CV85" s="1">
        <f t="shared" si="72"/>
        <v>0</v>
      </c>
      <c r="CW85" s="1">
        <f t="shared" si="72"/>
        <v>0</v>
      </c>
      <c r="CX85" s="1">
        <f t="shared" si="72"/>
        <v>0</v>
      </c>
      <c r="CY85" s="1">
        <f t="shared" si="72"/>
        <v>0</v>
      </c>
      <c r="CZ85" s="1">
        <f t="shared" si="72"/>
        <v>0</v>
      </c>
      <c r="DA85" s="1">
        <f t="shared" si="72"/>
        <v>0</v>
      </c>
      <c r="DB85" s="1">
        <f t="shared" si="72"/>
        <v>0</v>
      </c>
      <c r="DC85" s="1">
        <f t="shared" si="72"/>
        <v>0</v>
      </c>
      <c r="DD85" s="1">
        <f t="shared" si="72"/>
        <v>0</v>
      </c>
      <c r="DE85" s="1">
        <f t="shared" si="72"/>
        <v>0</v>
      </c>
      <c r="DF85" s="1">
        <f t="shared" si="72"/>
        <v>0</v>
      </c>
      <c r="DG85" s="1">
        <f t="shared" si="72"/>
        <v>0</v>
      </c>
      <c r="DH85" s="1">
        <f t="shared" si="72"/>
        <v>0</v>
      </c>
      <c r="DI85" s="1">
        <f t="shared" si="72"/>
        <v>0</v>
      </c>
      <c r="DJ85" s="1">
        <f t="shared" si="72"/>
        <v>0</v>
      </c>
      <c r="DK85" s="1">
        <f t="shared" si="72"/>
        <v>0</v>
      </c>
      <c r="DL85" s="1">
        <f t="shared" si="72"/>
        <v>0</v>
      </c>
      <c r="DM85" s="1">
        <f t="shared" si="72"/>
        <v>0</v>
      </c>
      <c r="DN85" s="1">
        <f t="shared" si="72"/>
        <v>0</v>
      </c>
      <c r="DO85" s="1">
        <f t="shared" si="72"/>
        <v>0</v>
      </c>
      <c r="DP85" s="1">
        <f t="shared" si="72"/>
        <v>0</v>
      </c>
      <c r="DQ85" s="1">
        <f t="shared" si="72"/>
        <v>0</v>
      </c>
      <c r="DR85" s="1">
        <f t="shared" si="72"/>
        <v>0</v>
      </c>
      <c r="DS85" s="1">
        <f t="shared" si="72"/>
        <v>0</v>
      </c>
      <c r="DT85" s="1">
        <f t="shared" si="72"/>
        <v>0</v>
      </c>
      <c r="DU85" s="1">
        <f t="shared" si="72"/>
        <v>0</v>
      </c>
      <c r="DV85" s="1">
        <f t="shared" si="72"/>
        <v>0</v>
      </c>
      <c r="DW85" s="1">
        <f t="shared" si="72"/>
        <v>0</v>
      </c>
      <c r="DX85" s="1">
        <f t="shared" si="72"/>
        <v>0</v>
      </c>
      <c r="DY85" s="1">
        <f t="shared" si="72"/>
        <v>0</v>
      </c>
      <c r="DZ85" s="1">
        <f t="shared" si="72"/>
        <v>0</v>
      </c>
      <c r="EA85" s="1">
        <f t="shared" si="72"/>
        <v>0</v>
      </c>
      <c r="EB85" s="1">
        <f t="shared" si="72"/>
        <v>0</v>
      </c>
      <c r="EC85" s="1">
        <f t="shared" si="72"/>
        <v>0</v>
      </c>
      <c r="ED85" s="1">
        <f t="shared" si="72"/>
        <v>0</v>
      </c>
      <c r="EE85" s="1">
        <f t="shared" si="72"/>
        <v>0</v>
      </c>
      <c r="EF85" s="1">
        <f t="shared" si="72"/>
        <v>0</v>
      </c>
      <c r="EG85" s="1">
        <f t="shared" si="72"/>
        <v>0</v>
      </c>
      <c r="EH85" s="1">
        <f t="shared" si="72"/>
        <v>0</v>
      </c>
      <c r="EI85" s="1">
        <f t="shared" si="72"/>
        <v>0</v>
      </c>
      <c r="EJ85" s="1">
        <f t="shared" si="72"/>
        <v>0</v>
      </c>
      <c r="EK85" s="1">
        <f t="shared" si="72"/>
        <v>0</v>
      </c>
      <c r="EL85" s="1">
        <f t="shared" si="72"/>
        <v>0</v>
      </c>
      <c r="EM85" s="1">
        <f t="shared" si="72"/>
        <v>0</v>
      </c>
      <c r="EN85" s="1">
        <f t="shared" si="72"/>
        <v>0</v>
      </c>
      <c r="EO85" s="1">
        <f t="shared" si="72"/>
        <v>0</v>
      </c>
      <c r="EP85" s="1">
        <f t="shared" si="72"/>
        <v>0</v>
      </c>
      <c r="EQ85" s="1">
        <f t="shared" si="72"/>
        <v>0</v>
      </c>
    </row>
    <row r="86" spans="1:147" x14ac:dyDescent="0.25">
      <c r="A86" s="1" t="s">
        <v>187</v>
      </c>
      <c r="B86" s="1">
        <f>IF(B24&gt;25,IF(B11&gt;30,IF(B15&gt;15,100,93),IF(B23&gt;9,IF(B15&gt;8,IF(B12&gt;10,IF(B18&gt;4,IF(B15&gt;20,80.75,IF(B25&gt;1,IF(B15&gt;10,61.25,66.571429),IF(B10&gt;25,IF(B11&gt;15,67.333333,68.666667),71))),83),IF(B15&gt;9,24,61.777778)),IF(B15&gt;5,35.333333,28)),IF(B15&gt;9,IF(B16&gt;10,100,IF(B16&gt;2,92.6,IF(B15&gt;10,89.8,83))),IF(B22&gt;4,85,IF(B21&gt;3,IF(B15&gt;5,72.142857,73),IF(B15&gt;7,74.25,75.833333)))))),IF(B10&gt;9,IF(B15&gt;1,IF(B15&gt;3,IF(B21&gt;3,IF(B10&gt;20,IF(B15&gt;4.375,59.5,76.5),IF(B11&gt;5,IF(B25&gt;1,IF(B18&gt;1,IF(B15&gt;5,15.25,14),28),IF(B11&gt;7,43,36.285714)),IF(B21&gt;4,IF(B15&gt;4,49,IF(B25&gt;0,29.7,32.666667)),73.666667))),IF(B12&gt;9,IF(B15&gt;10,56,39),IF(B18&gt;2,IF(B12&gt;7,54.714286,59.571429),IF(B15&gt;5,54.571429,53)))),IF(B15&gt;2,IF(B22&gt;4,78.5,IF(B15&gt;2.083333333,69.5,73)),IF(B11&gt;2,IF(B12&gt;6,61.333333,IF(B15&gt;1.666666667,55.5,54.333333)),IF(B12&gt;8,36.166667,40.25)))),IF(B25&gt;0,IF(B10&gt;20,9.2,IF(B10&gt;10,IF(B11&gt;1,IF(B15&gt;0,22.166667,24.5),19.6),14)),IF(B12&gt;1,57.833333,7))),IF(B20&gt;2,IF(B11&gt;4.983333333,27.25,IF(B11&gt;1.858333333,IF(B15&gt;1.458333333,44.5,44),46.555556)),IF(B10&gt;4,IF(B15&gt;2,IF(B18&gt;0,IF(B16&gt;1,27.142857,IF(B15&gt;3,22.6,21)),33),IF(B12&gt;4,IF(B18&gt;1,28,IF(B11&gt;4,20.75,13)),IF(B15&gt;1,IF(B12&gt;3,10.4,14),17.615385))),IF(B22&gt;2,IF(B12&gt;1,7,24.4),IF(B15&gt;0,5.25,IF(B12&gt;0,1,0)))))))</f>
        <v>0</v>
      </c>
      <c r="C86" s="1">
        <f t="shared" ref="C86:AC86" si="73">IF(C24&gt;25,IF(C11&gt;30,IF(C15&gt;15,100,93),IF(C23&gt;9,IF(C15&gt;8,IF(C12&gt;10,IF(C18&gt;4,IF(C15&gt;20,80.75,IF(C25&gt;1,IF(C15&gt;10,61.25,66.571429),IF(C10&gt;25,IF(C11&gt;15,67.333333,68.666667),71))),83),IF(C15&gt;9,24,61.777778)),IF(C15&gt;5,35.333333,28)),IF(C15&gt;9,IF(C16&gt;10,100,IF(C16&gt;2,92.6,IF(C15&gt;10,89.8,83))),IF(C22&gt;4,85,IF(C21&gt;3,IF(C15&gt;5,72.142857,73),IF(C15&gt;7,74.25,75.833333)))))),IF(C10&gt;9,IF(C15&gt;1,IF(C15&gt;3,IF(C21&gt;3,IF(C10&gt;20,IF(C15&gt;4.375,59.5,76.5),IF(C11&gt;5,IF(C25&gt;1,IF(C18&gt;1,IF(C15&gt;5,15.25,14),28),IF(C11&gt;7,43,36.285714)),IF(C21&gt;4,IF(C15&gt;4,49,IF(C25&gt;0,29.7,32.666667)),73.666667))),IF(C12&gt;9,IF(C15&gt;10,56,39),IF(C18&gt;2,IF(C12&gt;7,54.714286,59.571429),IF(C15&gt;5,54.571429,53)))),IF(C15&gt;2,IF(C22&gt;4,78.5,IF(C15&gt;2.083333333,69.5,73)),IF(C11&gt;2,IF(C12&gt;6,61.333333,IF(C15&gt;1.666666667,55.5,54.333333)),IF(C12&gt;8,36.166667,40.25)))),IF(C25&gt;0,IF(C10&gt;20,9.2,IF(C10&gt;10,IF(C11&gt;1,IF(C15&gt;0,22.166667,24.5),19.6),14)),IF(C12&gt;1,57.833333,7))),IF(C20&gt;2,IF(C11&gt;4.983333333,27.25,IF(C11&gt;1.858333333,IF(C15&gt;1.458333333,44.5,44),46.555556)),IF(C10&gt;4,IF(C15&gt;2,IF(C18&gt;0,IF(C16&gt;1,27.142857,IF(C15&gt;3,22.6,21)),33),IF(C12&gt;4,IF(C18&gt;1,28,IF(C11&gt;4,20.75,13)),IF(C15&gt;1,IF(C12&gt;3,10.4,14),17.615385))),IF(C22&gt;2,IF(C12&gt;1,7,24.4),IF(C15&gt;0,5.25,IF(C12&gt;0,1,0)))))))</f>
        <v>0</v>
      </c>
      <c r="D86" s="1">
        <f t="shared" si="73"/>
        <v>0</v>
      </c>
      <c r="E86" s="1">
        <f t="shared" si="73"/>
        <v>0</v>
      </c>
      <c r="F86" s="1">
        <f t="shared" si="73"/>
        <v>0</v>
      </c>
      <c r="G86" s="1">
        <f t="shared" si="73"/>
        <v>0</v>
      </c>
      <c r="H86" s="1">
        <f t="shared" si="73"/>
        <v>0</v>
      </c>
      <c r="I86" s="1">
        <f t="shared" si="73"/>
        <v>0</v>
      </c>
      <c r="J86" s="1">
        <f t="shared" si="73"/>
        <v>0</v>
      </c>
      <c r="K86" s="1">
        <f t="shared" si="73"/>
        <v>0</v>
      </c>
      <c r="L86" s="1">
        <f t="shared" si="73"/>
        <v>0</v>
      </c>
      <c r="M86" s="1">
        <f t="shared" si="73"/>
        <v>0</v>
      </c>
      <c r="N86" s="1">
        <f t="shared" si="73"/>
        <v>0</v>
      </c>
      <c r="O86" s="1">
        <f t="shared" si="73"/>
        <v>0</v>
      </c>
      <c r="P86" s="1">
        <f t="shared" si="73"/>
        <v>0</v>
      </c>
      <c r="Q86" s="1">
        <f t="shared" si="73"/>
        <v>0</v>
      </c>
      <c r="R86" s="1">
        <f t="shared" si="73"/>
        <v>0</v>
      </c>
      <c r="S86" s="1">
        <f t="shared" si="73"/>
        <v>0</v>
      </c>
      <c r="T86" s="1">
        <f t="shared" si="73"/>
        <v>0</v>
      </c>
      <c r="U86" s="1">
        <f t="shared" si="73"/>
        <v>0</v>
      </c>
      <c r="V86" s="1">
        <f t="shared" si="73"/>
        <v>0</v>
      </c>
      <c r="W86" s="1">
        <f t="shared" si="73"/>
        <v>0</v>
      </c>
      <c r="X86" s="1">
        <f t="shared" si="73"/>
        <v>0</v>
      </c>
      <c r="Y86" s="1">
        <f t="shared" si="73"/>
        <v>0</v>
      </c>
      <c r="Z86" s="1">
        <f t="shared" si="73"/>
        <v>0</v>
      </c>
      <c r="AA86" s="1">
        <f t="shared" si="73"/>
        <v>0</v>
      </c>
      <c r="AB86" s="1">
        <f t="shared" si="73"/>
        <v>0</v>
      </c>
      <c r="AC86" s="1">
        <f t="shared" si="73"/>
        <v>0</v>
      </c>
      <c r="AD86" s="1">
        <f t="shared" ref="AD86:CO86" si="74">IF(AD24&gt;25,IF(AD11&gt;30,IF(AD15&gt;15,100,93),IF(AD23&gt;9,IF(AD15&gt;8,IF(AD12&gt;10,IF(AD18&gt;4,IF(AD15&gt;20,80.75,IF(AD25&gt;1,IF(AD15&gt;10,61.25,66.571429),IF(AD10&gt;25,IF(AD11&gt;15,67.333333,68.666667),71))),83),IF(AD15&gt;9,24,61.777778)),IF(AD15&gt;5,35.333333,28)),IF(AD15&gt;9,IF(AD16&gt;10,100,IF(AD16&gt;2,92.6,IF(AD15&gt;10,89.8,83))),IF(AD22&gt;4,85,IF(AD21&gt;3,IF(AD15&gt;5,72.142857,73),IF(AD15&gt;7,74.25,75.833333)))))),IF(AD10&gt;9,IF(AD15&gt;1,IF(AD15&gt;3,IF(AD21&gt;3,IF(AD10&gt;20,IF(AD15&gt;4.375,59.5,76.5),IF(AD11&gt;5,IF(AD25&gt;1,IF(AD18&gt;1,IF(AD15&gt;5,15.25,14),28),IF(AD11&gt;7,43,36.285714)),IF(AD21&gt;4,IF(AD15&gt;4,49,IF(AD25&gt;0,29.7,32.666667)),73.666667))),IF(AD12&gt;9,IF(AD15&gt;10,56,39),IF(AD18&gt;2,IF(AD12&gt;7,54.714286,59.571429),IF(AD15&gt;5,54.571429,53)))),IF(AD15&gt;2,IF(AD22&gt;4,78.5,IF(AD15&gt;2.083333333,69.5,73)),IF(AD11&gt;2,IF(AD12&gt;6,61.333333,IF(AD15&gt;1.666666667,55.5,54.333333)),IF(AD12&gt;8,36.166667,40.25)))),IF(AD25&gt;0,IF(AD10&gt;20,9.2,IF(AD10&gt;10,IF(AD11&gt;1,IF(AD15&gt;0,22.166667,24.5),19.6),14)),IF(AD12&gt;1,57.833333,7))),IF(AD20&gt;2,IF(AD11&gt;4.983333333,27.25,IF(AD11&gt;1.858333333,IF(AD15&gt;1.458333333,44.5,44),46.555556)),IF(AD10&gt;4,IF(AD15&gt;2,IF(AD18&gt;0,IF(AD16&gt;1,27.142857,IF(AD15&gt;3,22.6,21)),33),IF(AD12&gt;4,IF(AD18&gt;1,28,IF(AD11&gt;4,20.75,13)),IF(AD15&gt;1,IF(AD12&gt;3,10.4,14),17.615385))),IF(AD22&gt;2,IF(AD12&gt;1,7,24.4),IF(AD15&gt;0,5.25,IF(AD12&gt;0,1,0)))))))</f>
        <v>0</v>
      </c>
      <c r="AE86" s="1">
        <f t="shared" si="74"/>
        <v>0</v>
      </c>
      <c r="AF86" s="1">
        <f t="shared" si="74"/>
        <v>0</v>
      </c>
      <c r="AG86" s="1">
        <f t="shared" si="74"/>
        <v>0</v>
      </c>
      <c r="AH86" s="1">
        <f t="shared" si="74"/>
        <v>0</v>
      </c>
      <c r="AI86" s="1">
        <f t="shared" si="74"/>
        <v>0</v>
      </c>
      <c r="AJ86" s="1">
        <f t="shared" si="74"/>
        <v>0</v>
      </c>
      <c r="AK86" s="1">
        <f t="shared" si="74"/>
        <v>0</v>
      </c>
      <c r="AL86" s="1">
        <f t="shared" si="74"/>
        <v>0</v>
      </c>
      <c r="AM86" s="1">
        <f t="shared" si="74"/>
        <v>0</v>
      </c>
      <c r="AN86" s="1">
        <f t="shared" si="74"/>
        <v>0</v>
      </c>
      <c r="AO86" s="1">
        <f t="shared" si="74"/>
        <v>0</v>
      </c>
      <c r="AP86" s="1">
        <f t="shared" si="74"/>
        <v>0</v>
      </c>
      <c r="AQ86" s="1">
        <f t="shared" si="74"/>
        <v>0</v>
      </c>
      <c r="AR86" s="1">
        <f t="shared" si="74"/>
        <v>0</v>
      </c>
      <c r="AS86" s="1">
        <f t="shared" si="74"/>
        <v>0</v>
      </c>
      <c r="AT86" s="1">
        <f t="shared" si="74"/>
        <v>0</v>
      </c>
      <c r="AU86" s="1">
        <f t="shared" si="74"/>
        <v>0</v>
      </c>
      <c r="AV86" s="1">
        <f t="shared" si="74"/>
        <v>0</v>
      </c>
      <c r="AW86" s="1">
        <f t="shared" si="74"/>
        <v>0</v>
      </c>
      <c r="AX86" s="1">
        <f t="shared" si="74"/>
        <v>0</v>
      </c>
      <c r="AY86" s="1">
        <f t="shared" si="74"/>
        <v>0</v>
      </c>
      <c r="AZ86" s="1">
        <f t="shared" si="74"/>
        <v>0</v>
      </c>
      <c r="BA86" s="1">
        <f t="shared" si="74"/>
        <v>0</v>
      </c>
      <c r="BB86" s="1">
        <f t="shared" si="74"/>
        <v>0</v>
      </c>
      <c r="BC86" s="1">
        <f t="shared" si="74"/>
        <v>0</v>
      </c>
      <c r="BD86" s="1">
        <f t="shared" si="74"/>
        <v>0</v>
      </c>
      <c r="BE86" s="1">
        <f t="shared" si="74"/>
        <v>0</v>
      </c>
      <c r="BF86" s="1">
        <f t="shared" si="74"/>
        <v>0</v>
      </c>
      <c r="BG86" s="1">
        <f t="shared" si="74"/>
        <v>0</v>
      </c>
      <c r="BH86" s="1">
        <f t="shared" si="74"/>
        <v>0</v>
      </c>
      <c r="BI86" s="1">
        <f t="shared" si="74"/>
        <v>0</v>
      </c>
      <c r="BJ86" s="1">
        <f t="shared" si="74"/>
        <v>0</v>
      </c>
      <c r="BK86" s="1">
        <f t="shared" si="74"/>
        <v>0</v>
      </c>
      <c r="BL86" s="1">
        <f t="shared" si="74"/>
        <v>0</v>
      </c>
      <c r="BM86" s="1">
        <f t="shared" si="74"/>
        <v>0</v>
      </c>
      <c r="BN86" s="1">
        <f t="shared" si="74"/>
        <v>0</v>
      </c>
      <c r="BO86" s="1">
        <f t="shared" si="74"/>
        <v>0</v>
      </c>
      <c r="BP86" s="1">
        <f t="shared" si="74"/>
        <v>0</v>
      </c>
      <c r="BQ86" s="1">
        <f t="shared" si="74"/>
        <v>0</v>
      </c>
      <c r="BR86" s="1">
        <f t="shared" si="74"/>
        <v>0</v>
      </c>
      <c r="BS86" s="1">
        <f t="shared" si="74"/>
        <v>0</v>
      </c>
      <c r="BT86" s="1">
        <f t="shared" si="74"/>
        <v>0</v>
      </c>
      <c r="BU86" s="1">
        <f t="shared" si="74"/>
        <v>0</v>
      </c>
      <c r="BV86" s="1">
        <f t="shared" si="74"/>
        <v>0</v>
      </c>
      <c r="BW86" s="1">
        <f t="shared" si="74"/>
        <v>0</v>
      </c>
      <c r="BX86" s="1">
        <f t="shared" si="74"/>
        <v>0</v>
      </c>
      <c r="BY86" s="1">
        <f t="shared" si="74"/>
        <v>0</v>
      </c>
      <c r="BZ86" s="1">
        <f t="shared" si="74"/>
        <v>0</v>
      </c>
      <c r="CA86" s="1">
        <f t="shared" si="74"/>
        <v>0</v>
      </c>
      <c r="CB86" s="1">
        <f t="shared" si="74"/>
        <v>0</v>
      </c>
      <c r="CC86" s="1">
        <f t="shared" si="74"/>
        <v>0</v>
      </c>
      <c r="CD86" s="1">
        <f t="shared" si="74"/>
        <v>0</v>
      </c>
      <c r="CE86" s="1">
        <f t="shared" si="74"/>
        <v>0</v>
      </c>
      <c r="CF86" s="1">
        <f t="shared" si="74"/>
        <v>0</v>
      </c>
      <c r="CG86" s="1">
        <f t="shared" si="74"/>
        <v>0</v>
      </c>
      <c r="CH86" s="1">
        <f t="shared" si="74"/>
        <v>0</v>
      </c>
      <c r="CI86" s="1">
        <f t="shared" si="74"/>
        <v>0</v>
      </c>
      <c r="CJ86" s="1">
        <f t="shared" si="74"/>
        <v>0</v>
      </c>
      <c r="CK86" s="1">
        <f t="shared" si="74"/>
        <v>0</v>
      </c>
      <c r="CL86" s="1">
        <f t="shared" si="74"/>
        <v>0</v>
      </c>
      <c r="CM86" s="1">
        <f t="shared" si="74"/>
        <v>0</v>
      </c>
      <c r="CN86" s="1">
        <f t="shared" si="74"/>
        <v>0</v>
      </c>
      <c r="CO86" s="1">
        <f t="shared" si="74"/>
        <v>0</v>
      </c>
      <c r="CP86" s="1">
        <f t="shared" ref="CP86:EQ86" si="75">IF(CP24&gt;25,IF(CP11&gt;30,IF(CP15&gt;15,100,93),IF(CP23&gt;9,IF(CP15&gt;8,IF(CP12&gt;10,IF(CP18&gt;4,IF(CP15&gt;20,80.75,IF(CP25&gt;1,IF(CP15&gt;10,61.25,66.571429),IF(CP10&gt;25,IF(CP11&gt;15,67.333333,68.666667),71))),83),IF(CP15&gt;9,24,61.777778)),IF(CP15&gt;5,35.333333,28)),IF(CP15&gt;9,IF(CP16&gt;10,100,IF(CP16&gt;2,92.6,IF(CP15&gt;10,89.8,83))),IF(CP22&gt;4,85,IF(CP21&gt;3,IF(CP15&gt;5,72.142857,73),IF(CP15&gt;7,74.25,75.833333)))))),IF(CP10&gt;9,IF(CP15&gt;1,IF(CP15&gt;3,IF(CP21&gt;3,IF(CP10&gt;20,IF(CP15&gt;4.375,59.5,76.5),IF(CP11&gt;5,IF(CP25&gt;1,IF(CP18&gt;1,IF(CP15&gt;5,15.25,14),28),IF(CP11&gt;7,43,36.285714)),IF(CP21&gt;4,IF(CP15&gt;4,49,IF(CP25&gt;0,29.7,32.666667)),73.666667))),IF(CP12&gt;9,IF(CP15&gt;10,56,39),IF(CP18&gt;2,IF(CP12&gt;7,54.714286,59.571429),IF(CP15&gt;5,54.571429,53)))),IF(CP15&gt;2,IF(CP22&gt;4,78.5,IF(CP15&gt;2.083333333,69.5,73)),IF(CP11&gt;2,IF(CP12&gt;6,61.333333,IF(CP15&gt;1.666666667,55.5,54.333333)),IF(CP12&gt;8,36.166667,40.25)))),IF(CP25&gt;0,IF(CP10&gt;20,9.2,IF(CP10&gt;10,IF(CP11&gt;1,IF(CP15&gt;0,22.166667,24.5),19.6),14)),IF(CP12&gt;1,57.833333,7))),IF(CP20&gt;2,IF(CP11&gt;4.983333333,27.25,IF(CP11&gt;1.858333333,IF(CP15&gt;1.458333333,44.5,44),46.555556)),IF(CP10&gt;4,IF(CP15&gt;2,IF(CP18&gt;0,IF(CP16&gt;1,27.142857,IF(CP15&gt;3,22.6,21)),33),IF(CP12&gt;4,IF(CP18&gt;1,28,IF(CP11&gt;4,20.75,13)),IF(CP15&gt;1,IF(CP12&gt;3,10.4,14),17.615385))),IF(CP22&gt;2,IF(CP12&gt;1,7,24.4),IF(CP15&gt;0,5.25,IF(CP12&gt;0,1,0)))))))</f>
        <v>0</v>
      </c>
      <c r="CQ86" s="1">
        <f t="shared" si="75"/>
        <v>0</v>
      </c>
      <c r="CR86" s="1">
        <f t="shared" si="75"/>
        <v>0</v>
      </c>
      <c r="CS86" s="1">
        <f t="shared" si="75"/>
        <v>0</v>
      </c>
      <c r="CT86" s="1">
        <f t="shared" si="75"/>
        <v>0</v>
      </c>
      <c r="CU86" s="1">
        <f t="shared" si="75"/>
        <v>0</v>
      </c>
      <c r="CV86" s="1">
        <f t="shared" si="75"/>
        <v>0</v>
      </c>
      <c r="CW86" s="1">
        <f t="shared" si="75"/>
        <v>0</v>
      </c>
      <c r="CX86" s="1">
        <f t="shared" si="75"/>
        <v>0</v>
      </c>
      <c r="CY86" s="1">
        <f t="shared" si="75"/>
        <v>0</v>
      </c>
      <c r="CZ86" s="1">
        <f t="shared" si="75"/>
        <v>0</v>
      </c>
      <c r="DA86" s="1">
        <f t="shared" si="75"/>
        <v>0</v>
      </c>
      <c r="DB86" s="1">
        <f t="shared" si="75"/>
        <v>0</v>
      </c>
      <c r="DC86" s="1">
        <f t="shared" si="75"/>
        <v>0</v>
      </c>
      <c r="DD86" s="1">
        <f t="shared" si="75"/>
        <v>0</v>
      </c>
      <c r="DE86" s="1">
        <f t="shared" si="75"/>
        <v>0</v>
      </c>
      <c r="DF86" s="1">
        <f t="shared" si="75"/>
        <v>0</v>
      </c>
      <c r="DG86" s="1">
        <f t="shared" si="75"/>
        <v>0</v>
      </c>
      <c r="DH86" s="1">
        <f t="shared" si="75"/>
        <v>0</v>
      </c>
      <c r="DI86" s="1">
        <f t="shared" si="75"/>
        <v>0</v>
      </c>
      <c r="DJ86" s="1">
        <f t="shared" si="75"/>
        <v>0</v>
      </c>
      <c r="DK86" s="1">
        <f t="shared" si="75"/>
        <v>0</v>
      </c>
      <c r="DL86" s="1">
        <f t="shared" si="75"/>
        <v>0</v>
      </c>
      <c r="DM86" s="1">
        <f t="shared" si="75"/>
        <v>0</v>
      </c>
      <c r="DN86" s="1">
        <f t="shared" si="75"/>
        <v>0</v>
      </c>
      <c r="DO86" s="1">
        <f t="shared" si="75"/>
        <v>0</v>
      </c>
      <c r="DP86" s="1">
        <f t="shared" si="75"/>
        <v>0</v>
      </c>
      <c r="DQ86" s="1">
        <f t="shared" si="75"/>
        <v>0</v>
      </c>
      <c r="DR86" s="1">
        <f t="shared" si="75"/>
        <v>0</v>
      </c>
      <c r="DS86" s="1">
        <f t="shared" si="75"/>
        <v>0</v>
      </c>
      <c r="DT86" s="1">
        <f t="shared" si="75"/>
        <v>0</v>
      </c>
      <c r="DU86" s="1">
        <f t="shared" si="75"/>
        <v>0</v>
      </c>
      <c r="DV86" s="1">
        <f t="shared" si="75"/>
        <v>0</v>
      </c>
      <c r="DW86" s="1">
        <f t="shared" si="75"/>
        <v>0</v>
      </c>
      <c r="DX86" s="1">
        <f t="shared" si="75"/>
        <v>0</v>
      </c>
      <c r="DY86" s="1">
        <f t="shared" si="75"/>
        <v>0</v>
      </c>
      <c r="DZ86" s="1">
        <f t="shared" si="75"/>
        <v>0</v>
      </c>
      <c r="EA86" s="1">
        <f t="shared" si="75"/>
        <v>0</v>
      </c>
      <c r="EB86" s="1">
        <f t="shared" si="75"/>
        <v>0</v>
      </c>
      <c r="EC86" s="1">
        <f t="shared" si="75"/>
        <v>0</v>
      </c>
      <c r="ED86" s="1">
        <f t="shared" si="75"/>
        <v>0</v>
      </c>
      <c r="EE86" s="1">
        <f t="shared" si="75"/>
        <v>0</v>
      </c>
      <c r="EF86" s="1">
        <f t="shared" si="75"/>
        <v>0</v>
      </c>
      <c r="EG86" s="1">
        <f t="shared" si="75"/>
        <v>0</v>
      </c>
      <c r="EH86" s="1">
        <f t="shared" si="75"/>
        <v>0</v>
      </c>
      <c r="EI86" s="1">
        <f t="shared" si="75"/>
        <v>0</v>
      </c>
      <c r="EJ86" s="1">
        <f t="shared" si="75"/>
        <v>0</v>
      </c>
      <c r="EK86" s="1">
        <f t="shared" si="75"/>
        <v>0</v>
      </c>
      <c r="EL86" s="1">
        <f t="shared" si="75"/>
        <v>0</v>
      </c>
      <c r="EM86" s="1">
        <f t="shared" si="75"/>
        <v>0</v>
      </c>
      <c r="EN86" s="1">
        <f t="shared" si="75"/>
        <v>0</v>
      </c>
      <c r="EO86" s="1">
        <f t="shared" si="75"/>
        <v>0</v>
      </c>
      <c r="EP86" s="1">
        <f t="shared" si="75"/>
        <v>0</v>
      </c>
      <c r="EQ86" s="1">
        <f t="shared" si="75"/>
        <v>0</v>
      </c>
    </row>
    <row r="87" spans="1:147" x14ac:dyDescent="0.25">
      <c r="A87" s="1" t="s">
        <v>188</v>
      </c>
      <c r="B87" s="1">
        <f>IF(B24&gt;15,IF(B24&gt;20,IF(B15&gt;0.1,IF(B10&gt;10,IF(B15&gt;15,IF(B23&gt;10,IF(B22&gt;6,86,90.333333),100),IF(B22&gt;6,IF(B24&gt;25,IF(B15&gt;10,IF(B16&gt;8,75.333333,IF(B11&gt;15,60.833333,60.6)),IF(B15&gt;9,45.5,IF(B16&gt;4,IF(B15&gt;5,60.666667,59),55.8))),80.666667),IF(B15&gt;8,IF(B24&gt;30,IF(B18&gt;2,IF(B15&gt;10,85,55),IF(B15&gt;10,93.5,87.666667)),IF(B25&gt;0,88,100)),IF(B15&gt;5,IF(B15&gt;6,IF(B16&gt;3,IF(B15&gt;7,66.5,66.285714),61.25),23.333333),IF(B11&gt;5,IF(B11&gt;9,77.285714,IF(B15&gt;2.083333333,70,71.818182)),IF(B12&gt;10,83.75,97)))))),28),IF(B15&gt;0,26.666667,35)),IF(B23&gt;10,14.714286,IF(B15&gt;0,IF(B16&gt;2,IF(B12&gt;15,70,IF(B16&gt;3,IF(B15&gt;3,IF(B12&gt;8,48,45.5),55.666667),28)),IF(B11&gt;9,IF(B15&gt;1.666666667,63,67.5),IF(B15&gt;4,56,57.666667))),17.5))),IF(B20&gt;5,IF(B15&gt;2.291666667,75.75,60),IF(B25&gt;3,IF(B23&gt;2,IF(B22&gt;1,IF(B21&gt;2,IF(B20&gt;1,IF(B15&gt;0,14.428571,14),IF(B15&gt;0,7,9.8)),IF(B16&gt;0,IF(B18&gt;1,IF(B11&gt;1,22.166667,21.285714),IF(B15&gt;1,14,17.5)),29.75)),IF(B11&gt;2,20.8,60)),IF(B12&gt;1,IF(B15&gt;1,IF(B15&gt;2,4.333333,IF(B12&gt;3,IF(B16&gt;2,9.25,14.2),IF(B11&gt;2,7,8.5))),19.6),IF(B12&gt;0,IF(B15&gt;0,6,5.5),0))),IF(B10&gt;6,IF(B12&gt;5,IF(B18&gt;1,IF(B20&gt;1,IF(B16&gt;2,IF(B16&gt;3,IF(B15&gt;2,36,37),29.4),56),IF(B11&gt;5,58,78)),IF(B15&gt;4,26.375,14.333333)),IF(B25&gt;0,IF(B18&gt;10,19.6,IF(B23&gt;4,10.5,IF(B15&gt;0,6.2,7))),IF(B15&gt;2,16.666667,IF(B18&gt;2,37,26.166667)))),IF(B16&gt;0,IF(B15&gt;1.458333333,52.5,46.142857),40.75)))))</f>
        <v>40.75</v>
      </c>
      <c r="C87" s="1">
        <f t="shared" ref="C87:AC87" si="76">IF(C24&gt;15,IF(C24&gt;20,IF(C15&gt;0.1,IF(C10&gt;10,IF(C15&gt;15,IF(C23&gt;10,IF(C22&gt;6,86,90.333333),100),IF(C22&gt;6,IF(C24&gt;25,IF(C15&gt;10,IF(C16&gt;8,75.333333,IF(C11&gt;15,60.833333,60.6)),IF(C15&gt;9,45.5,IF(C16&gt;4,IF(C15&gt;5,60.666667,59),55.8))),80.666667),IF(C15&gt;8,IF(C24&gt;30,IF(C18&gt;2,IF(C15&gt;10,85,55),IF(C15&gt;10,93.5,87.666667)),IF(C25&gt;0,88,100)),IF(C15&gt;5,IF(C15&gt;6,IF(C16&gt;3,IF(C15&gt;7,66.5,66.285714),61.25),23.333333),IF(C11&gt;5,IF(C11&gt;9,77.285714,IF(C15&gt;2.083333333,70,71.818182)),IF(C12&gt;10,83.75,97)))))),28),IF(C15&gt;0,26.666667,35)),IF(C23&gt;10,14.714286,IF(C15&gt;0,IF(C16&gt;2,IF(C12&gt;15,70,IF(C16&gt;3,IF(C15&gt;3,IF(C12&gt;8,48,45.5),55.666667),28)),IF(C11&gt;9,IF(C15&gt;1.666666667,63,67.5),IF(C15&gt;4,56,57.666667))),17.5))),IF(C20&gt;5,IF(C15&gt;2.291666667,75.75,60),IF(C25&gt;3,IF(C23&gt;2,IF(C22&gt;1,IF(C21&gt;2,IF(C20&gt;1,IF(C15&gt;0,14.428571,14),IF(C15&gt;0,7,9.8)),IF(C16&gt;0,IF(C18&gt;1,IF(C11&gt;1,22.166667,21.285714),IF(C15&gt;1,14,17.5)),29.75)),IF(C11&gt;2,20.8,60)),IF(C12&gt;1,IF(C15&gt;1,IF(C15&gt;2,4.333333,IF(C12&gt;3,IF(C16&gt;2,9.25,14.2),IF(C11&gt;2,7,8.5))),19.6),IF(C12&gt;0,IF(C15&gt;0,6,5.5),0))),IF(C10&gt;6,IF(C12&gt;5,IF(C18&gt;1,IF(C20&gt;1,IF(C16&gt;2,IF(C16&gt;3,IF(C15&gt;2,36,37),29.4),56),IF(C11&gt;5,58,78)),IF(C15&gt;4,26.375,14.333333)),IF(C25&gt;0,IF(C18&gt;10,19.6,IF(C23&gt;4,10.5,IF(C15&gt;0,6.2,7))),IF(C15&gt;2,16.666667,IF(C18&gt;2,37,26.166667)))),IF(C16&gt;0,IF(C15&gt;1.458333333,52.5,46.142857),40.75)))))</f>
        <v>40.75</v>
      </c>
      <c r="D87" s="1">
        <f t="shared" si="76"/>
        <v>40.75</v>
      </c>
      <c r="E87" s="1">
        <f t="shared" si="76"/>
        <v>40.75</v>
      </c>
      <c r="F87" s="1">
        <f t="shared" si="76"/>
        <v>40.75</v>
      </c>
      <c r="G87" s="1">
        <f t="shared" si="76"/>
        <v>40.75</v>
      </c>
      <c r="H87" s="1">
        <f t="shared" si="76"/>
        <v>40.75</v>
      </c>
      <c r="I87" s="1">
        <f t="shared" si="76"/>
        <v>40.75</v>
      </c>
      <c r="J87" s="1">
        <f t="shared" si="76"/>
        <v>40.75</v>
      </c>
      <c r="K87" s="1">
        <f t="shared" si="76"/>
        <v>40.75</v>
      </c>
      <c r="L87" s="1">
        <f t="shared" si="76"/>
        <v>40.75</v>
      </c>
      <c r="M87" s="1">
        <f t="shared" si="76"/>
        <v>40.75</v>
      </c>
      <c r="N87" s="1">
        <f t="shared" si="76"/>
        <v>40.75</v>
      </c>
      <c r="O87" s="1">
        <f t="shared" si="76"/>
        <v>40.75</v>
      </c>
      <c r="P87" s="1">
        <f t="shared" si="76"/>
        <v>40.75</v>
      </c>
      <c r="Q87" s="1">
        <f t="shared" si="76"/>
        <v>40.75</v>
      </c>
      <c r="R87" s="1">
        <f t="shared" si="76"/>
        <v>40.75</v>
      </c>
      <c r="S87" s="1">
        <f t="shared" si="76"/>
        <v>40.75</v>
      </c>
      <c r="T87" s="1">
        <f t="shared" si="76"/>
        <v>40.75</v>
      </c>
      <c r="U87" s="1">
        <f t="shared" si="76"/>
        <v>40.75</v>
      </c>
      <c r="V87" s="1">
        <f t="shared" si="76"/>
        <v>40.75</v>
      </c>
      <c r="W87" s="1">
        <f t="shared" si="76"/>
        <v>40.75</v>
      </c>
      <c r="X87" s="1">
        <f t="shared" si="76"/>
        <v>40.75</v>
      </c>
      <c r="Y87" s="1">
        <f t="shared" si="76"/>
        <v>40.75</v>
      </c>
      <c r="Z87" s="1">
        <f t="shared" si="76"/>
        <v>40.75</v>
      </c>
      <c r="AA87" s="1">
        <f t="shared" si="76"/>
        <v>40.75</v>
      </c>
      <c r="AB87" s="1">
        <f t="shared" si="76"/>
        <v>40.75</v>
      </c>
      <c r="AC87" s="1">
        <f t="shared" si="76"/>
        <v>40.75</v>
      </c>
      <c r="AD87" s="1">
        <f t="shared" ref="AD87:CO87" si="77">IF(AD24&gt;15,IF(AD24&gt;20,IF(AD15&gt;0.1,IF(AD10&gt;10,IF(AD15&gt;15,IF(AD23&gt;10,IF(AD22&gt;6,86,90.333333),100),IF(AD22&gt;6,IF(AD24&gt;25,IF(AD15&gt;10,IF(AD16&gt;8,75.333333,IF(AD11&gt;15,60.833333,60.6)),IF(AD15&gt;9,45.5,IF(AD16&gt;4,IF(AD15&gt;5,60.666667,59),55.8))),80.666667),IF(AD15&gt;8,IF(AD24&gt;30,IF(AD18&gt;2,IF(AD15&gt;10,85,55),IF(AD15&gt;10,93.5,87.666667)),IF(AD25&gt;0,88,100)),IF(AD15&gt;5,IF(AD15&gt;6,IF(AD16&gt;3,IF(AD15&gt;7,66.5,66.285714),61.25),23.333333),IF(AD11&gt;5,IF(AD11&gt;9,77.285714,IF(AD15&gt;2.083333333,70,71.818182)),IF(AD12&gt;10,83.75,97)))))),28),IF(AD15&gt;0,26.666667,35)),IF(AD23&gt;10,14.714286,IF(AD15&gt;0,IF(AD16&gt;2,IF(AD12&gt;15,70,IF(AD16&gt;3,IF(AD15&gt;3,IF(AD12&gt;8,48,45.5),55.666667),28)),IF(AD11&gt;9,IF(AD15&gt;1.666666667,63,67.5),IF(AD15&gt;4,56,57.666667))),17.5))),IF(AD20&gt;5,IF(AD15&gt;2.291666667,75.75,60),IF(AD25&gt;3,IF(AD23&gt;2,IF(AD22&gt;1,IF(AD21&gt;2,IF(AD20&gt;1,IF(AD15&gt;0,14.428571,14),IF(AD15&gt;0,7,9.8)),IF(AD16&gt;0,IF(AD18&gt;1,IF(AD11&gt;1,22.166667,21.285714),IF(AD15&gt;1,14,17.5)),29.75)),IF(AD11&gt;2,20.8,60)),IF(AD12&gt;1,IF(AD15&gt;1,IF(AD15&gt;2,4.333333,IF(AD12&gt;3,IF(AD16&gt;2,9.25,14.2),IF(AD11&gt;2,7,8.5))),19.6),IF(AD12&gt;0,IF(AD15&gt;0,6,5.5),0))),IF(AD10&gt;6,IF(AD12&gt;5,IF(AD18&gt;1,IF(AD20&gt;1,IF(AD16&gt;2,IF(AD16&gt;3,IF(AD15&gt;2,36,37),29.4),56),IF(AD11&gt;5,58,78)),IF(AD15&gt;4,26.375,14.333333)),IF(AD25&gt;0,IF(AD18&gt;10,19.6,IF(AD23&gt;4,10.5,IF(AD15&gt;0,6.2,7))),IF(AD15&gt;2,16.666667,IF(AD18&gt;2,37,26.166667)))),IF(AD16&gt;0,IF(AD15&gt;1.458333333,52.5,46.142857),40.75)))))</f>
        <v>40.75</v>
      </c>
      <c r="AE87" s="1">
        <f t="shared" si="77"/>
        <v>40.75</v>
      </c>
      <c r="AF87" s="1">
        <f t="shared" si="77"/>
        <v>40.75</v>
      </c>
      <c r="AG87" s="1">
        <f t="shared" si="77"/>
        <v>40.75</v>
      </c>
      <c r="AH87" s="1">
        <f t="shared" si="77"/>
        <v>40.75</v>
      </c>
      <c r="AI87" s="1">
        <f t="shared" si="77"/>
        <v>40.75</v>
      </c>
      <c r="AJ87" s="1">
        <f t="shared" si="77"/>
        <v>40.75</v>
      </c>
      <c r="AK87" s="1">
        <f t="shared" si="77"/>
        <v>40.75</v>
      </c>
      <c r="AL87" s="1">
        <f t="shared" si="77"/>
        <v>40.75</v>
      </c>
      <c r="AM87" s="1">
        <f t="shared" si="77"/>
        <v>40.75</v>
      </c>
      <c r="AN87" s="1">
        <f t="shared" si="77"/>
        <v>40.75</v>
      </c>
      <c r="AO87" s="1">
        <f t="shared" si="77"/>
        <v>40.75</v>
      </c>
      <c r="AP87" s="1">
        <f t="shared" si="77"/>
        <v>40.75</v>
      </c>
      <c r="AQ87" s="1">
        <f t="shared" si="77"/>
        <v>40.75</v>
      </c>
      <c r="AR87" s="1">
        <f t="shared" si="77"/>
        <v>40.75</v>
      </c>
      <c r="AS87" s="1">
        <f t="shared" si="77"/>
        <v>40.75</v>
      </c>
      <c r="AT87" s="1">
        <f t="shared" si="77"/>
        <v>40.75</v>
      </c>
      <c r="AU87" s="1">
        <f t="shared" si="77"/>
        <v>40.75</v>
      </c>
      <c r="AV87" s="1">
        <f t="shared" si="77"/>
        <v>40.75</v>
      </c>
      <c r="AW87" s="1">
        <f t="shared" si="77"/>
        <v>40.75</v>
      </c>
      <c r="AX87" s="1">
        <f t="shared" si="77"/>
        <v>40.75</v>
      </c>
      <c r="AY87" s="1">
        <f t="shared" si="77"/>
        <v>40.75</v>
      </c>
      <c r="AZ87" s="1">
        <f t="shared" si="77"/>
        <v>40.75</v>
      </c>
      <c r="BA87" s="1">
        <f t="shared" si="77"/>
        <v>40.75</v>
      </c>
      <c r="BB87" s="1">
        <f t="shared" si="77"/>
        <v>40.75</v>
      </c>
      <c r="BC87" s="1">
        <f t="shared" si="77"/>
        <v>40.75</v>
      </c>
      <c r="BD87" s="1">
        <f t="shared" si="77"/>
        <v>40.75</v>
      </c>
      <c r="BE87" s="1">
        <f t="shared" si="77"/>
        <v>40.75</v>
      </c>
      <c r="BF87" s="1">
        <f t="shared" si="77"/>
        <v>40.75</v>
      </c>
      <c r="BG87" s="1">
        <f t="shared" si="77"/>
        <v>40.75</v>
      </c>
      <c r="BH87" s="1">
        <f t="shared" si="77"/>
        <v>40.75</v>
      </c>
      <c r="BI87" s="1">
        <f t="shared" si="77"/>
        <v>40.75</v>
      </c>
      <c r="BJ87" s="1">
        <f t="shared" si="77"/>
        <v>40.75</v>
      </c>
      <c r="BK87" s="1">
        <f t="shared" si="77"/>
        <v>40.75</v>
      </c>
      <c r="BL87" s="1">
        <f t="shared" si="77"/>
        <v>40.75</v>
      </c>
      <c r="BM87" s="1">
        <f t="shared" si="77"/>
        <v>40.75</v>
      </c>
      <c r="BN87" s="1">
        <f t="shared" si="77"/>
        <v>40.75</v>
      </c>
      <c r="BO87" s="1">
        <f t="shared" si="77"/>
        <v>40.75</v>
      </c>
      <c r="BP87" s="1">
        <f t="shared" si="77"/>
        <v>40.75</v>
      </c>
      <c r="BQ87" s="1">
        <f t="shared" si="77"/>
        <v>40.75</v>
      </c>
      <c r="BR87" s="1">
        <f t="shared" si="77"/>
        <v>40.75</v>
      </c>
      <c r="BS87" s="1">
        <f t="shared" si="77"/>
        <v>40.75</v>
      </c>
      <c r="BT87" s="1">
        <f t="shared" si="77"/>
        <v>40.75</v>
      </c>
      <c r="BU87" s="1">
        <f t="shared" si="77"/>
        <v>40.75</v>
      </c>
      <c r="BV87" s="1">
        <f t="shared" si="77"/>
        <v>40.75</v>
      </c>
      <c r="BW87" s="1">
        <f t="shared" si="77"/>
        <v>40.75</v>
      </c>
      <c r="BX87" s="1">
        <f t="shared" si="77"/>
        <v>40.75</v>
      </c>
      <c r="BY87" s="1">
        <f t="shared" si="77"/>
        <v>40.75</v>
      </c>
      <c r="BZ87" s="1">
        <f t="shared" si="77"/>
        <v>40.75</v>
      </c>
      <c r="CA87" s="1">
        <f t="shared" si="77"/>
        <v>40.75</v>
      </c>
      <c r="CB87" s="1">
        <f t="shared" si="77"/>
        <v>40.75</v>
      </c>
      <c r="CC87" s="1">
        <f t="shared" si="77"/>
        <v>40.75</v>
      </c>
      <c r="CD87" s="1">
        <f t="shared" si="77"/>
        <v>40.75</v>
      </c>
      <c r="CE87" s="1">
        <f t="shared" si="77"/>
        <v>40.75</v>
      </c>
      <c r="CF87" s="1">
        <f t="shared" si="77"/>
        <v>40.75</v>
      </c>
      <c r="CG87" s="1">
        <f t="shared" si="77"/>
        <v>40.75</v>
      </c>
      <c r="CH87" s="1">
        <f t="shared" si="77"/>
        <v>40.75</v>
      </c>
      <c r="CI87" s="1">
        <f t="shared" si="77"/>
        <v>40.75</v>
      </c>
      <c r="CJ87" s="1">
        <f t="shared" si="77"/>
        <v>40.75</v>
      </c>
      <c r="CK87" s="1">
        <f t="shared" si="77"/>
        <v>40.75</v>
      </c>
      <c r="CL87" s="1">
        <f t="shared" si="77"/>
        <v>40.75</v>
      </c>
      <c r="CM87" s="1">
        <f t="shared" si="77"/>
        <v>40.75</v>
      </c>
      <c r="CN87" s="1">
        <f t="shared" si="77"/>
        <v>40.75</v>
      </c>
      <c r="CO87" s="1">
        <f t="shared" si="77"/>
        <v>40.75</v>
      </c>
      <c r="CP87" s="1">
        <f t="shared" ref="CP87:EQ87" si="78">IF(CP24&gt;15,IF(CP24&gt;20,IF(CP15&gt;0.1,IF(CP10&gt;10,IF(CP15&gt;15,IF(CP23&gt;10,IF(CP22&gt;6,86,90.333333),100),IF(CP22&gt;6,IF(CP24&gt;25,IF(CP15&gt;10,IF(CP16&gt;8,75.333333,IF(CP11&gt;15,60.833333,60.6)),IF(CP15&gt;9,45.5,IF(CP16&gt;4,IF(CP15&gt;5,60.666667,59),55.8))),80.666667),IF(CP15&gt;8,IF(CP24&gt;30,IF(CP18&gt;2,IF(CP15&gt;10,85,55),IF(CP15&gt;10,93.5,87.666667)),IF(CP25&gt;0,88,100)),IF(CP15&gt;5,IF(CP15&gt;6,IF(CP16&gt;3,IF(CP15&gt;7,66.5,66.285714),61.25),23.333333),IF(CP11&gt;5,IF(CP11&gt;9,77.285714,IF(CP15&gt;2.083333333,70,71.818182)),IF(CP12&gt;10,83.75,97)))))),28),IF(CP15&gt;0,26.666667,35)),IF(CP23&gt;10,14.714286,IF(CP15&gt;0,IF(CP16&gt;2,IF(CP12&gt;15,70,IF(CP16&gt;3,IF(CP15&gt;3,IF(CP12&gt;8,48,45.5),55.666667),28)),IF(CP11&gt;9,IF(CP15&gt;1.666666667,63,67.5),IF(CP15&gt;4,56,57.666667))),17.5))),IF(CP20&gt;5,IF(CP15&gt;2.291666667,75.75,60),IF(CP25&gt;3,IF(CP23&gt;2,IF(CP22&gt;1,IF(CP21&gt;2,IF(CP20&gt;1,IF(CP15&gt;0,14.428571,14),IF(CP15&gt;0,7,9.8)),IF(CP16&gt;0,IF(CP18&gt;1,IF(CP11&gt;1,22.166667,21.285714),IF(CP15&gt;1,14,17.5)),29.75)),IF(CP11&gt;2,20.8,60)),IF(CP12&gt;1,IF(CP15&gt;1,IF(CP15&gt;2,4.333333,IF(CP12&gt;3,IF(CP16&gt;2,9.25,14.2),IF(CP11&gt;2,7,8.5))),19.6),IF(CP12&gt;0,IF(CP15&gt;0,6,5.5),0))),IF(CP10&gt;6,IF(CP12&gt;5,IF(CP18&gt;1,IF(CP20&gt;1,IF(CP16&gt;2,IF(CP16&gt;3,IF(CP15&gt;2,36,37),29.4),56),IF(CP11&gt;5,58,78)),IF(CP15&gt;4,26.375,14.333333)),IF(CP25&gt;0,IF(CP18&gt;10,19.6,IF(CP23&gt;4,10.5,IF(CP15&gt;0,6.2,7))),IF(CP15&gt;2,16.666667,IF(CP18&gt;2,37,26.166667)))),IF(CP16&gt;0,IF(CP15&gt;1.458333333,52.5,46.142857),40.75)))))</f>
        <v>40.75</v>
      </c>
      <c r="CQ87" s="1">
        <f t="shared" si="78"/>
        <v>40.75</v>
      </c>
      <c r="CR87" s="1">
        <f t="shared" si="78"/>
        <v>40.75</v>
      </c>
      <c r="CS87" s="1">
        <f t="shared" si="78"/>
        <v>40.75</v>
      </c>
      <c r="CT87" s="1">
        <f t="shared" si="78"/>
        <v>40.75</v>
      </c>
      <c r="CU87" s="1">
        <f t="shared" si="78"/>
        <v>40.75</v>
      </c>
      <c r="CV87" s="1">
        <f t="shared" si="78"/>
        <v>40.75</v>
      </c>
      <c r="CW87" s="1">
        <f t="shared" si="78"/>
        <v>40.75</v>
      </c>
      <c r="CX87" s="1">
        <f t="shared" si="78"/>
        <v>40.75</v>
      </c>
      <c r="CY87" s="1">
        <f t="shared" si="78"/>
        <v>40.75</v>
      </c>
      <c r="CZ87" s="1">
        <f t="shared" si="78"/>
        <v>40.75</v>
      </c>
      <c r="DA87" s="1">
        <f t="shared" si="78"/>
        <v>40.75</v>
      </c>
      <c r="DB87" s="1">
        <f t="shared" si="78"/>
        <v>40.75</v>
      </c>
      <c r="DC87" s="1">
        <f t="shared" si="78"/>
        <v>40.75</v>
      </c>
      <c r="DD87" s="1">
        <f t="shared" si="78"/>
        <v>40.75</v>
      </c>
      <c r="DE87" s="1">
        <f t="shared" si="78"/>
        <v>40.75</v>
      </c>
      <c r="DF87" s="1">
        <f t="shared" si="78"/>
        <v>40.75</v>
      </c>
      <c r="DG87" s="1">
        <f t="shared" si="78"/>
        <v>40.75</v>
      </c>
      <c r="DH87" s="1">
        <f t="shared" si="78"/>
        <v>40.75</v>
      </c>
      <c r="DI87" s="1">
        <f t="shared" si="78"/>
        <v>40.75</v>
      </c>
      <c r="DJ87" s="1">
        <f t="shared" si="78"/>
        <v>40.75</v>
      </c>
      <c r="DK87" s="1">
        <f t="shared" si="78"/>
        <v>40.75</v>
      </c>
      <c r="DL87" s="1">
        <f t="shared" si="78"/>
        <v>40.75</v>
      </c>
      <c r="DM87" s="1">
        <f t="shared" si="78"/>
        <v>40.75</v>
      </c>
      <c r="DN87" s="1">
        <f t="shared" si="78"/>
        <v>40.75</v>
      </c>
      <c r="DO87" s="1">
        <f t="shared" si="78"/>
        <v>40.75</v>
      </c>
      <c r="DP87" s="1">
        <f t="shared" si="78"/>
        <v>40.75</v>
      </c>
      <c r="DQ87" s="1">
        <f t="shared" si="78"/>
        <v>40.75</v>
      </c>
      <c r="DR87" s="1">
        <f t="shared" si="78"/>
        <v>40.75</v>
      </c>
      <c r="DS87" s="1">
        <f t="shared" si="78"/>
        <v>40.75</v>
      </c>
      <c r="DT87" s="1">
        <f t="shared" si="78"/>
        <v>40.75</v>
      </c>
      <c r="DU87" s="1">
        <f t="shared" si="78"/>
        <v>40.75</v>
      </c>
      <c r="DV87" s="1">
        <f t="shared" si="78"/>
        <v>40.75</v>
      </c>
      <c r="DW87" s="1">
        <f t="shared" si="78"/>
        <v>40.75</v>
      </c>
      <c r="DX87" s="1">
        <f t="shared" si="78"/>
        <v>40.75</v>
      </c>
      <c r="DY87" s="1">
        <f t="shared" si="78"/>
        <v>40.75</v>
      </c>
      <c r="DZ87" s="1">
        <f t="shared" si="78"/>
        <v>40.75</v>
      </c>
      <c r="EA87" s="1">
        <f t="shared" si="78"/>
        <v>40.75</v>
      </c>
      <c r="EB87" s="1">
        <f t="shared" si="78"/>
        <v>40.75</v>
      </c>
      <c r="EC87" s="1">
        <f t="shared" si="78"/>
        <v>40.75</v>
      </c>
      <c r="ED87" s="1">
        <f t="shared" si="78"/>
        <v>40.75</v>
      </c>
      <c r="EE87" s="1">
        <f t="shared" si="78"/>
        <v>40.75</v>
      </c>
      <c r="EF87" s="1">
        <f t="shared" si="78"/>
        <v>40.75</v>
      </c>
      <c r="EG87" s="1">
        <f t="shared" si="78"/>
        <v>40.75</v>
      </c>
      <c r="EH87" s="1">
        <f t="shared" si="78"/>
        <v>40.75</v>
      </c>
      <c r="EI87" s="1">
        <f t="shared" si="78"/>
        <v>40.75</v>
      </c>
      <c r="EJ87" s="1">
        <f t="shared" si="78"/>
        <v>40.75</v>
      </c>
      <c r="EK87" s="1">
        <f t="shared" si="78"/>
        <v>40.75</v>
      </c>
      <c r="EL87" s="1">
        <f t="shared" si="78"/>
        <v>40.75</v>
      </c>
      <c r="EM87" s="1">
        <f t="shared" si="78"/>
        <v>40.75</v>
      </c>
      <c r="EN87" s="1">
        <f t="shared" si="78"/>
        <v>40.75</v>
      </c>
      <c r="EO87" s="1">
        <f t="shared" si="78"/>
        <v>40.75</v>
      </c>
      <c r="EP87" s="1">
        <f t="shared" si="78"/>
        <v>40.75</v>
      </c>
      <c r="EQ87" s="1">
        <f t="shared" si="78"/>
        <v>40.75</v>
      </c>
    </row>
    <row r="88" spans="1:147" x14ac:dyDescent="0.25">
      <c r="A88" s="1" t="s">
        <v>189</v>
      </c>
      <c r="B88" s="1">
        <f>IF(B15&gt;6,IF(B12&gt;15,IF(B15&gt;10,IF(B25&gt;0,IF(B22&gt;4,IF(B15&gt;20,70,IF(B15&gt;15,76.5,78)),IF(B11&gt;25,100,IF(B11&gt;15,IF(B15&gt;15,88.666667,91.5),81.75))),IF(B15&gt;30,92.833333,IF(B16&gt;5,98.2,100))),52.5),IF(B21&gt;6,100,IF(B16&gt;6,IF(B11&gt;15,53.6,32),IF(B25&gt;0,IF(B20&gt;1,IF(B15&gt;7,73,73.25),IF(B12&gt;10,61.2,IF(B11&gt;9,28,IF(B15&gt;8,45.333333,49)))),IF(B15&gt;8,IF(B15&gt;10,80.666667,70.4),100))))),IF(B20&gt;2,IF(B21&gt;3,IF(B18&gt;0.408333333,IF(B15&gt;2.708333333,IF(B15&gt;4,67.636364,52.5),IF(B12&gt;2.083333333,88.25,75)),IF(B16&gt;0,IF(B15&gt;1.458333333,52.375,IF(B11&gt;1.858333333,47,49)),IF(B15&gt;1.666666667,56,57.166667))),IF(B12&gt;0,IF(B12&gt;2,IF(B12&gt;9,24.5,IF(B15&gt;0,39.714286,42)),IF(B15&gt;0,IF(B15&gt;0.1,14,12),0)),73.666667)),IF(B12&gt;5,IF(B24&gt;25,IF(B12&gt;10,91.5,86.5),IF(B15&gt;5,IF(B12&gt;7,IF(B11&gt;7,28,36.75),14.333333),IF(B25&gt;0,IF(B21&gt;3,IF(B21&gt;4,IF(B12&gt;8,67.333333,IF(B15&gt;2,IF(B15&gt;3,IF(B15&gt;4,22.142857,23.333333),28.333333),44.75)),IF(B11&gt;4,IF(B15&gt;0,14,16.333333),29)),IF(B18&gt;5,21.857143,IF(B11&gt;5,IF(B11&gt;6,52.25,50.75),54.875))),IF(B18&gt;2,51.222222,66.8)))),IF(B23&gt;1,IF(B15&gt;0,IF(B12&gt;1,IF(B16&gt;3,43.5,IF(B25&gt;0,IF(B20&gt;0,IF(B11&gt;3,23.333333,IF(B15&gt;1,20.666667,21.25)),IF(B18&gt;1,IF(B12&gt;3,19.428571,21),IF(B15&gt;2,14,17.5))),8.5)),IF(B18&gt;1,33.25,33)),IF(B18&gt;5,IF(B11&gt;0,IF(B16&gt;2,22.5,15),1),IF(B11&gt;1,0,3.5))),IF(B12&gt;1,IF(B15&gt;0,9.625,8),IF(B15&gt;0,2.25,0))))))</f>
        <v>0</v>
      </c>
      <c r="C88" s="1">
        <f t="shared" ref="C88:AC88" si="79">IF(C15&gt;6,IF(C12&gt;15,IF(C15&gt;10,IF(C25&gt;0,IF(C22&gt;4,IF(C15&gt;20,70,IF(C15&gt;15,76.5,78)),IF(C11&gt;25,100,IF(C11&gt;15,IF(C15&gt;15,88.666667,91.5),81.75))),IF(C15&gt;30,92.833333,IF(C16&gt;5,98.2,100))),52.5),IF(C21&gt;6,100,IF(C16&gt;6,IF(C11&gt;15,53.6,32),IF(C25&gt;0,IF(C20&gt;1,IF(C15&gt;7,73,73.25),IF(C12&gt;10,61.2,IF(C11&gt;9,28,IF(C15&gt;8,45.333333,49)))),IF(C15&gt;8,IF(C15&gt;10,80.666667,70.4),100))))),IF(C20&gt;2,IF(C21&gt;3,IF(C18&gt;0.408333333,IF(C15&gt;2.708333333,IF(C15&gt;4,67.636364,52.5),IF(C12&gt;2.083333333,88.25,75)),IF(C16&gt;0,IF(C15&gt;1.458333333,52.375,IF(C11&gt;1.858333333,47,49)),IF(C15&gt;1.666666667,56,57.166667))),IF(C12&gt;0,IF(C12&gt;2,IF(C12&gt;9,24.5,IF(C15&gt;0,39.714286,42)),IF(C15&gt;0,IF(C15&gt;0.1,14,12),0)),73.666667)),IF(C12&gt;5,IF(C24&gt;25,IF(C12&gt;10,91.5,86.5),IF(C15&gt;5,IF(C12&gt;7,IF(C11&gt;7,28,36.75),14.333333),IF(C25&gt;0,IF(C21&gt;3,IF(C21&gt;4,IF(C12&gt;8,67.333333,IF(C15&gt;2,IF(C15&gt;3,IF(C15&gt;4,22.142857,23.333333),28.333333),44.75)),IF(C11&gt;4,IF(C15&gt;0,14,16.333333),29)),IF(C18&gt;5,21.857143,IF(C11&gt;5,IF(C11&gt;6,52.25,50.75),54.875))),IF(C18&gt;2,51.222222,66.8)))),IF(C23&gt;1,IF(C15&gt;0,IF(C12&gt;1,IF(C16&gt;3,43.5,IF(C25&gt;0,IF(C20&gt;0,IF(C11&gt;3,23.333333,IF(C15&gt;1,20.666667,21.25)),IF(C18&gt;1,IF(C12&gt;3,19.428571,21),IF(C15&gt;2,14,17.5))),8.5)),IF(C18&gt;1,33.25,33)),IF(C18&gt;5,IF(C11&gt;0,IF(C16&gt;2,22.5,15),1),IF(C11&gt;1,0,3.5))),IF(C12&gt;1,IF(C15&gt;0,9.625,8),IF(C15&gt;0,2.25,0))))))</f>
        <v>0</v>
      </c>
      <c r="D88" s="1">
        <f t="shared" si="79"/>
        <v>0</v>
      </c>
      <c r="E88" s="1">
        <f t="shared" si="79"/>
        <v>0</v>
      </c>
      <c r="F88" s="1">
        <f t="shared" si="79"/>
        <v>0</v>
      </c>
      <c r="G88" s="1">
        <f t="shared" si="79"/>
        <v>0</v>
      </c>
      <c r="H88" s="1">
        <f t="shared" si="79"/>
        <v>0</v>
      </c>
      <c r="I88" s="1">
        <f t="shared" si="79"/>
        <v>0</v>
      </c>
      <c r="J88" s="1">
        <f t="shared" si="79"/>
        <v>0</v>
      </c>
      <c r="K88" s="1">
        <f t="shared" si="79"/>
        <v>0</v>
      </c>
      <c r="L88" s="1">
        <f t="shared" si="79"/>
        <v>0</v>
      </c>
      <c r="M88" s="1">
        <f t="shared" si="79"/>
        <v>0</v>
      </c>
      <c r="N88" s="1">
        <f t="shared" si="79"/>
        <v>0</v>
      </c>
      <c r="O88" s="1">
        <f t="shared" si="79"/>
        <v>0</v>
      </c>
      <c r="P88" s="1">
        <f t="shared" si="79"/>
        <v>0</v>
      </c>
      <c r="Q88" s="1">
        <f t="shared" si="79"/>
        <v>0</v>
      </c>
      <c r="R88" s="1">
        <f t="shared" si="79"/>
        <v>0</v>
      </c>
      <c r="S88" s="1">
        <f t="shared" si="79"/>
        <v>0</v>
      </c>
      <c r="T88" s="1">
        <f t="shared" si="79"/>
        <v>0</v>
      </c>
      <c r="U88" s="1">
        <f t="shared" si="79"/>
        <v>0</v>
      </c>
      <c r="V88" s="1">
        <f t="shared" si="79"/>
        <v>0</v>
      </c>
      <c r="W88" s="1">
        <f t="shared" si="79"/>
        <v>0</v>
      </c>
      <c r="X88" s="1">
        <f t="shared" si="79"/>
        <v>0</v>
      </c>
      <c r="Y88" s="1">
        <f t="shared" si="79"/>
        <v>0</v>
      </c>
      <c r="Z88" s="1">
        <f t="shared" si="79"/>
        <v>0</v>
      </c>
      <c r="AA88" s="1">
        <f t="shared" si="79"/>
        <v>0</v>
      </c>
      <c r="AB88" s="1">
        <f t="shared" si="79"/>
        <v>0</v>
      </c>
      <c r="AC88" s="1">
        <f t="shared" si="79"/>
        <v>0</v>
      </c>
      <c r="AD88" s="1">
        <f t="shared" ref="AD88:CO88" si="80">IF(AD15&gt;6,IF(AD12&gt;15,IF(AD15&gt;10,IF(AD25&gt;0,IF(AD22&gt;4,IF(AD15&gt;20,70,IF(AD15&gt;15,76.5,78)),IF(AD11&gt;25,100,IF(AD11&gt;15,IF(AD15&gt;15,88.666667,91.5),81.75))),IF(AD15&gt;30,92.833333,IF(AD16&gt;5,98.2,100))),52.5),IF(AD21&gt;6,100,IF(AD16&gt;6,IF(AD11&gt;15,53.6,32),IF(AD25&gt;0,IF(AD20&gt;1,IF(AD15&gt;7,73,73.25),IF(AD12&gt;10,61.2,IF(AD11&gt;9,28,IF(AD15&gt;8,45.333333,49)))),IF(AD15&gt;8,IF(AD15&gt;10,80.666667,70.4),100))))),IF(AD20&gt;2,IF(AD21&gt;3,IF(AD18&gt;0.408333333,IF(AD15&gt;2.708333333,IF(AD15&gt;4,67.636364,52.5),IF(AD12&gt;2.083333333,88.25,75)),IF(AD16&gt;0,IF(AD15&gt;1.458333333,52.375,IF(AD11&gt;1.858333333,47,49)),IF(AD15&gt;1.666666667,56,57.166667))),IF(AD12&gt;0,IF(AD12&gt;2,IF(AD12&gt;9,24.5,IF(AD15&gt;0,39.714286,42)),IF(AD15&gt;0,IF(AD15&gt;0.1,14,12),0)),73.666667)),IF(AD12&gt;5,IF(AD24&gt;25,IF(AD12&gt;10,91.5,86.5),IF(AD15&gt;5,IF(AD12&gt;7,IF(AD11&gt;7,28,36.75),14.333333),IF(AD25&gt;0,IF(AD21&gt;3,IF(AD21&gt;4,IF(AD12&gt;8,67.333333,IF(AD15&gt;2,IF(AD15&gt;3,IF(AD15&gt;4,22.142857,23.333333),28.333333),44.75)),IF(AD11&gt;4,IF(AD15&gt;0,14,16.333333),29)),IF(AD18&gt;5,21.857143,IF(AD11&gt;5,IF(AD11&gt;6,52.25,50.75),54.875))),IF(AD18&gt;2,51.222222,66.8)))),IF(AD23&gt;1,IF(AD15&gt;0,IF(AD12&gt;1,IF(AD16&gt;3,43.5,IF(AD25&gt;0,IF(AD20&gt;0,IF(AD11&gt;3,23.333333,IF(AD15&gt;1,20.666667,21.25)),IF(AD18&gt;1,IF(AD12&gt;3,19.428571,21),IF(AD15&gt;2,14,17.5))),8.5)),IF(AD18&gt;1,33.25,33)),IF(AD18&gt;5,IF(AD11&gt;0,IF(AD16&gt;2,22.5,15),1),IF(AD11&gt;1,0,3.5))),IF(AD12&gt;1,IF(AD15&gt;0,9.625,8),IF(AD15&gt;0,2.25,0))))))</f>
        <v>0</v>
      </c>
      <c r="AE88" s="1">
        <f t="shared" si="80"/>
        <v>0</v>
      </c>
      <c r="AF88" s="1">
        <f t="shared" si="80"/>
        <v>0</v>
      </c>
      <c r="AG88" s="1">
        <f t="shared" si="80"/>
        <v>0</v>
      </c>
      <c r="AH88" s="1">
        <f t="shared" si="80"/>
        <v>0</v>
      </c>
      <c r="AI88" s="1">
        <f t="shared" si="80"/>
        <v>0</v>
      </c>
      <c r="AJ88" s="1">
        <f t="shared" si="80"/>
        <v>0</v>
      </c>
      <c r="AK88" s="1">
        <f t="shared" si="80"/>
        <v>0</v>
      </c>
      <c r="AL88" s="1">
        <f t="shared" si="80"/>
        <v>0</v>
      </c>
      <c r="AM88" s="1">
        <f t="shared" si="80"/>
        <v>0</v>
      </c>
      <c r="AN88" s="1">
        <f t="shared" si="80"/>
        <v>0</v>
      </c>
      <c r="AO88" s="1">
        <f t="shared" si="80"/>
        <v>0</v>
      </c>
      <c r="AP88" s="1">
        <f t="shared" si="80"/>
        <v>0</v>
      </c>
      <c r="AQ88" s="1">
        <f t="shared" si="80"/>
        <v>0</v>
      </c>
      <c r="AR88" s="1">
        <f t="shared" si="80"/>
        <v>0</v>
      </c>
      <c r="AS88" s="1">
        <f t="shared" si="80"/>
        <v>0</v>
      </c>
      <c r="AT88" s="1">
        <f t="shared" si="80"/>
        <v>0</v>
      </c>
      <c r="AU88" s="1">
        <f t="shared" si="80"/>
        <v>0</v>
      </c>
      <c r="AV88" s="1">
        <f t="shared" si="80"/>
        <v>0</v>
      </c>
      <c r="AW88" s="1">
        <f t="shared" si="80"/>
        <v>0</v>
      </c>
      <c r="AX88" s="1">
        <f t="shared" si="80"/>
        <v>0</v>
      </c>
      <c r="AY88" s="1">
        <f t="shared" si="80"/>
        <v>0</v>
      </c>
      <c r="AZ88" s="1">
        <f t="shared" si="80"/>
        <v>0</v>
      </c>
      <c r="BA88" s="1">
        <f t="shared" si="80"/>
        <v>0</v>
      </c>
      <c r="BB88" s="1">
        <f t="shared" si="80"/>
        <v>0</v>
      </c>
      <c r="BC88" s="1">
        <f t="shared" si="80"/>
        <v>0</v>
      </c>
      <c r="BD88" s="1">
        <f t="shared" si="80"/>
        <v>0</v>
      </c>
      <c r="BE88" s="1">
        <f t="shared" si="80"/>
        <v>0</v>
      </c>
      <c r="BF88" s="1">
        <f t="shared" si="80"/>
        <v>0</v>
      </c>
      <c r="BG88" s="1">
        <f t="shared" si="80"/>
        <v>0</v>
      </c>
      <c r="BH88" s="1">
        <f t="shared" si="80"/>
        <v>0</v>
      </c>
      <c r="BI88" s="1">
        <f t="shared" si="80"/>
        <v>0</v>
      </c>
      <c r="BJ88" s="1">
        <f t="shared" si="80"/>
        <v>0</v>
      </c>
      <c r="BK88" s="1">
        <f t="shared" si="80"/>
        <v>0</v>
      </c>
      <c r="BL88" s="1">
        <f t="shared" si="80"/>
        <v>0</v>
      </c>
      <c r="BM88" s="1">
        <f t="shared" si="80"/>
        <v>0</v>
      </c>
      <c r="BN88" s="1">
        <f t="shared" si="80"/>
        <v>0</v>
      </c>
      <c r="BO88" s="1">
        <f t="shared" si="80"/>
        <v>0</v>
      </c>
      <c r="BP88" s="1">
        <f t="shared" si="80"/>
        <v>0</v>
      </c>
      <c r="BQ88" s="1">
        <f t="shared" si="80"/>
        <v>0</v>
      </c>
      <c r="BR88" s="1">
        <f t="shared" si="80"/>
        <v>0</v>
      </c>
      <c r="BS88" s="1">
        <f t="shared" si="80"/>
        <v>0</v>
      </c>
      <c r="BT88" s="1">
        <f t="shared" si="80"/>
        <v>0</v>
      </c>
      <c r="BU88" s="1">
        <f t="shared" si="80"/>
        <v>0</v>
      </c>
      <c r="BV88" s="1">
        <f t="shared" si="80"/>
        <v>0</v>
      </c>
      <c r="BW88" s="1">
        <f t="shared" si="80"/>
        <v>0</v>
      </c>
      <c r="BX88" s="1">
        <f t="shared" si="80"/>
        <v>0</v>
      </c>
      <c r="BY88" s="1">
        <f t="shared" si="80"/>
        <v>0</v>
      </c>
      <c r="BZ88" s="1">
        <f t="shared" si="80"/>
        <v>0</v>
      </c>
      <c r="CA88" s="1">
        <f t="shared" si="80"/>
        <v>0</v>
      </c>
      <c r="CB88" s="1">
        <f t="shared" si="80"/>
        <v>0</v>
      </c>
      <c r="CC88" s="1">
        <f t="shared" si="80"/>
        <v>0</v>
      </c>
      <c r="CD88" s="1">
        <f t="shared" si="80"/>
        <v>0</v>
      </c>
      <c r="CE88" s="1">
        <f t="shared" si="80"/>
        <v>0</v>
      </c>
      <c r="CF88" s="1">
        <f t="shared" si="80"/>
        <v>0</v>
      </c>
      <c r="CG88" s="1">
        <f t="shared" si="80"/>
        <v>0</v>
      </c>
      <c r="CH88" s="1">
        <f t="shared" si="80"/>
        <v>0</v>
      </c>
      <c r="CI88" s="1">
        <f t="shared" si="80"/>
        <v>0</v>
      </c>
      <c r="CJ88" s="1">
        <f t="shared" si="80"/>
        <v>0</v>
      </c>
      <c r="CK88" s="1">
        <f t="shared" si="80"/>
        <v>0</v>
      </c>
      <c r="CL88" s="1">
        <f t="shared" si="80"/>
        <v>0</v>
      </c>
      <c r="CM88" s="1">
        <f t="shared" si="80"/>
        <v>0</v>
      </c>
      <c r="CN88" s="1">
        <f t="shared" si="80"/>
        <v>0</v>
      </c>
      <c r="CO88" s="1">
        <f t="shared" si="80"/>
        <v>0</v>
      </c>
      <c r="CP88" s="1">
        <f t="shared" ref="CP88:EQ88" si="81">IF(CP15&gt;6,IF(CP12&gt;15,IF(CP15&gt;10,IF(CP25&gt;0,IF(CP22&gt;4,IF(CP15&gt;20,70,IF(CP15&gt;15,76.5,78)),IF(CP11&gt;25,100,IF(CP11&gt;15,IF(CP15&gt;15,88.666667,91.5),81.75))),IF(CP15&gt;30,92.833333,IF(CP16&gt;5,98.2,100))),52.5),IF(CP21&gt;6,100,IF(CP16&gt;6,IF(CP11&gt;15,53.6,32),IF(CP25&gt;0,IF(CP20&gt;1,IF(CP15&gt;7,73,73.25),IF(CP12&gt;10,61.2,IF(CP11&gt;9,28,IF(CP15&gt;8,45.333333,49)))),IF(CP15&gt;8,IF(CP15&gt;10,80.666667,70.4),100))))),IF(CP20&gt;2,IF(CP21&gt;3,IF(CP18&gt;0.408333333,IF(CP15&gt;2.708333333,IF(CP15&gt;4,67.636364,52.5),IF(CP12&gt;2.083333333,88.25,75)),IF(CP16&gt;0,IF(CP15&gt;1.458333333,52.375,IF(CP11&gt;1.858333333,47,49)),IF(CP15&gt;1.666666667,56,57.166667))),IF(CP12&gt;0,IF(CP12&gt;2,IF(CP12&gt;9,24.5,IF(CP15&gt;0,39.714286,42)),IF(CP15&gt;0,IF(CP15&gt;0.1,14,12),0)),73.666667)),IF(CP12&gt;5,IF(CP24&gt;25,IF(CP12&gt;10,91.5,86.5),IF(CP15&gt;5,IF(CP12&gt;7,IF(CP11&gt;7,28,36.75),14.333333),IF(CP25&gt;0,IF(CP21&gt;3,IF(CP21&gt;4,IF(CP12&gt;8,67.333333,IF(CP15&gt;2,IF(CP15&gt;3,IF(CP15&gt;4,22.142857,23.333333),28.333333),44.75)),IF(CP11&gt;4,IF(CP15&gt;0,14,16.333333),29)),IF(CP18&gt;5,21.857143,IF(CP11&gt;5,IF(CP11&gt;6,52.25,50.75),54.875))),IF(CP18&gt;2,51.222222,66.8)))),IF(CP23&gt;1,IF(CP15&gt;0,IF(CP12&gt;1,IF(CP16&gt;3,43.5,IF(CP25&gt;0,IF(CP20&gt;0,IF(CP11&gt;3,23.333333,IF(CP15&gt;1,20.666667,21.25)),IF(CP18&gt;1,IF(CP12&gt;3,19.428571,21),IF(CP15&gt;2,14,17.5))),8.5)),IF(CP18&gt;1,33.25,33)),IF(CP18&gt;5,IF(CP11&gt;0,IF(CP16&gt;2,22.5,15),1),IF(CP11&gt;1,0,3.5))),IF(CP12&gt;1,IF(CP15&gt;0,9.625,8),IF(CP15&gt;0,2.25,0))))))</f>
        <v>0</v>
      </c>
      <c r="CQ88" s="1">
        <f t="shared" si="81"/>
        <v>0</v>
      </c>
      <c r="CR88" s="1">
        <f t="shared" si="81"/>
        <v>0</v>
      </c>
      <c r="CS88" s="1">
        <f t="shared" si="81"/>
        <v>0</v>
      </c>
      <c r="CT88" s="1">
        <f t="shared" si="81"/>
        <v>0</v>
      </c>
      <c r="CU88" s="1">
        <f t="shared" si="81"/>
        <v>0</v>
      </c>
      <c r="CV88" s="1">
        <f t="shared" si="81"/>
        <v>0</v>
      </c>
      <c r="CW88" s="1">
        <f t="shared" si="81"/>
        <v>0</v>
      </c>
      <c r="CX88" s="1">
        <f t="shared" si="81"/>
        <v>0</v>
      </c>
      <c r="CY88" s="1">
        <f t="shared" si="81"/>
        <v>0</v>
      </c>
      <c r="CZ88" s="1">
        <f t="shared" si="81"/>
        <v>0</v>
      </c>
      <c r="DA88" s="1">
        <f t="shared" si="81"/>
        <v>0</v>
      </c>
      <c r="DB88" s="1">
        <f t="shared" si="81"/>
        <v>0</v>
      </c>
      <c r="DC88" s="1">
        <f t="shared" si="81"/>
        <v>0</v>
      </c>
      <c r="DD88" s="1">
        <f t="shared" si="81"/>
        <v>0</v>
      </c>
      <c r="DE88" s="1">
        <f t="shared" si="81"/>
        <v>0</v>
      </c>
      <c r="DF88" s="1">
        <f t="shared" si="81"/>
        <v>0</v>
      </c>
      <c r="DG88" s="1">
        <f t="shared" si="81"/>
        <v>0</v>
      </c>
      <c r="DH88" s="1">
        <f t="shared" si="81"/>
        <v>0</v>
      </c>
      <c r="DI88" s="1">
        <f t="shared" si="81"/>
        <v>0</v>
      </c>
      <c r="DJ88" s="1">
        <f t="shared" si="81"/>
        <v>0</v>
      </c>
      <c r="DK88" s="1">
        <f t="shared" si="81"/>
        <v>0</v>
      </c>
      <c r="DL88" s="1">
        <f t="shared" si="81"/>
        <v>0</v>
      </c>
      <c r="DM88" s="1">
        <f t="shared" si="81"/>
        <v>0</v>
      </c>
      <c r="DN88" s="1">
        <f t="shared" si="81"/>
        <v>0</v>
      </c>
      <c r="DO88" s="1">
        <f t="shared" si="81"/>
        <v>0</v>
      </c>
      <c r="DP88" s="1">
        <f t="shared" si="81"/>
        <v>0</v>
      </c>
      <c r="DQ88" s="1">
        <f t="shared" si="81"/>
        <v>0</v>
      </c>
      <c r="DR88" s="1">
        <f t="shared" si="81"/>
        <v>0</v>
      </c>
      <c r="DS88" s="1">
        <f t="shared" si="81"/>
        <v>0</v>
      </c>
      <c r="DT88" s="1">
        <f t="shared" si="81"/>
        <v>0</v>
      </c>
      <c r="DU88" s="1">
        <f t="shared" si="81"/>
        <v>0</v>
      </c>
      <c r="DV88" s="1">
        <f t="shared" si="81"/>
        <v>0</v>
      </c>
      <c r="DW88" s="1">
        <f t="shared" si="81"/>
        <v>0</v>
      </c>
      <c r="DX88" s="1">
        <f t="shared" si="81"/>
        <v>0</v>
      </c>
      <c r="DY88" s="1">
        <f t="shared" si="81"/>
        <v>0</v>
      </c>
      <c r="DZ88" s="1">
        <f t="shared" si="81"/>
        <v>0</v>
      </c>
      <c r="EA88" s="1">
        <f t="shared" si="81"/>
        <v>0</v>
      </c>
      <c r="EB88" s="1">
        <f t="shared" si="81"/>
        <v>0</v>
      </c>
      <c r="EC88" s="1">
        <f t="shared" si="81"/>
        <v>0</v>
      </c>
      <c r="ED88" s="1">
        <f t="shared" si="81"/>
        <v>0</v>
      </c>
      <c r="EE88" s="1">
        <f t="shared" si="81"/>
        <v>0</v>
      </c>
      <c r="EF88" s="1">
        <f t="shared" si="81"/>
        <v>0</v>
      </c>
      <c r="EG88" s="1">
        <f t="shared" si="81"/>
        <v>0</v>
      </c>
      <c r="EH88" s="1">
        <f t="shared" si="81"/>
        <v>0</v>
      </c>
      <c r="EI88" s="1">
        <f t="shared" si="81"/>
        <v>0</v>
      </c>
      <c r="EJ88" s="1">
        <f t="shared" si="81"/>
        <v>0</v>
      </c>
      <c r="EK88" s="1">
        <f t="shared" si="81"/>
        <v>0</v>
      </c>
      <c r="EL88" s="1">
        <f t="shared" si="81"/>
        <v>0</v>
      </c>
      <c r="EM88" s="1">
        <f t="shared" si="81"/>
        <v>0</v>
      </c>
      <c r="EN88" s="1">
        <f t="shared" si="81"/>
        <v>0</v>
      </c>
      <c r="EO88" s="1">
        <f t="shared" si="81"/>
        <v>0</v>
      </c>
      <c r="EP88" s="1">
        <f t="shared" si="81"/>
        <v>0</v>
      </c>
      <c r="EQ88" s="1">
        <f t="shared" si="81"/>
        <v>0</v>
      </c>
    </row>
    <row r="89" spans="1:147" x14ac:dyDescent="0.25">
      <c r="A89" s="1" t="s">
        <v>190</v>
      </c>
      <c r="B89" s="1">
        <f>IF(B24&gt;15,IF(B12&gt;15,IF(B24&gt;20,IF(B25&gt;0,IF(B22&gt;7,65.8,IF(B15&gt;20,100,IF(B11&gt;15,IF(B15&gt;10,83,76.5),90))),IF(B16&gt;10,83,IF(B15&gt;30,92,100))),60),IF(B25&gt;3,IF(B12&gt;9,IF(B23&gt;6,64.8,IF(B23&gt;2,IF(B15&gt;5,IF(B16&gt;3,IF(B15&gt;7,97,84.833333),72),100),67.333333)),IF(B12&gt;8,39,IF(B15&gt;0,51.75,56))),IF(B23&gt;12,91,IF(B15&gt;0.1,IF(B23&gt;8,IF(B21&gt;1,IF(B18&gt;1,IF(B15&gt;8,IF(B11&gt;15,42,40),IF(B15&gt;6,45,47.25)),30.5),21.5),IF(B10&gt;10,IF(B18&gt;4,100,IF(B12&gt;10,IF(B15&gt;5,28,56),IF(B24&gt;30,77.333333,IF(B11&gt;5.1,IF(B11&gt;6,IF(B15&gt;6,63.666667,IF(B15&gt;1.666666667,57.833333,60.4)),52.5),68)))),IF(B25&gt;1,IF(B15&gt;5,17.75,28),IF(B15&gt;3,37.333333,51.3)))),10)))),IF(B20&gt;3.333333333,IF(B15&gt;2.291666667,IF(B15&gt;2.708333333,70,71.75),IF(B16&gt;0,48.857143,55.888889)),IF(B23&gt;2,IF(B21&gt;6,97,IF(B12&gt;25,96,IF(B10&gt;10,IF(B20&gt;2,IF(B11&gt;1,32.2,41.5),IF(B23&gt;4,IF(B10&gt;20,IF(B11&gt;0,11,15),IF(B15&gt;0,IF(B15&gt;4,16.8,17),22.75)),1.75)),IF(B12&gt;2,IF(B20&gt;1,IF(B15&gt;3,IF(B25&gt;0,29,23.333333),43.571429),IF(B11&gt;6,31.8,IF(B21&gt;2,IF(B11&gt;2,IF(B15&gt;1,51.8,50),45),IF(B15&gt;2,IF(B15&gt;3,56,53.75),60.333333)))),IF(B15&gt;1,36.875,IF(B11&gt;1,24.5,IF(B16&gt;0,26.6,25.285714))))))),IF(B12&gt;3,IF(B24&gt;5,IF(B22&gt;1,IF(B15&gt;1,21,18.666667),IF(B20&gt;0,21,IF(B15&gt;2,14,13.166667))),IF(B15&gt;2,20.5,IF(B12&gt;4,30.333333,27))),IF(B12&gt;0,IF(B22&gt;1,IF(B11&gt;2,6.9,IF(B15&gt;0,10,8.75)),21),0)))))</f>
        <v>0</v>
      </c>
      <c r="C89" s="1">
        <f t="shared" ref="C89:AC89" si="82">IF(C24&gt;15,IF(C12&gt;15,IF(C24&gt;20,IF(C25&gt;0,IF(C22&gt;7,65.8,IF(C15&gt;20,100,IF(C11&gt;15,IF(C15&gt;10,83,76.5),90))),IF(C16&gt;10,83,IF(C15&gt;30,92,100))),60),IF(C25&gt;3,IF(C12&gt;9,IF(C23&gt;6,64.8,IF(C23&gt;2,IF(C15&gt;5,IF(C16&gt;3,IF(C15&gt;7,97,84.833333),72),100),67.333333)),IF(C12&gt;8,39,IF(C15&gt;0,51.75,56))),IF(C23&gt;12,91,IF(C15&gt;0.1,IF(C23&gt;8,IF(C21&gt;1,IF(C18&gt;1,IF(C15&gt;8,IF(C11&gt;15,42,40),IF(C15&gt;6,45,47.25)),30.5),21.5),IF(C10&gt;10,IF(C18&gt;4,100,IF(C12&gt;10,IF(C15&gt;5,28,56),IF(C24&gt;30,77.333333,IF(C11&gt;5.1,IF(C11&gt;6,IF(C15&gt;6,63.666667,IF(C15&gt;1.666666667,57.833333,60.4)),52.5),68)))),IF(C25&gt;1,IF(C15&gt;5,17.75,28),IF(C15&gt;3,37.333333,51.3)))),10)))),IF(C20&gt;3.333333333,IF(C15&gt;2.291666667,IF(C15&gt;2.708333333,70,71.75),IF(C16&gt;0,48.857143,55.888889)),IF(C23&gt;2,IF(C21&gt;6,97,IF(C12&gt;25,96,IF(C10&gt;10,IF(C20&gt;2,IF(C11&gt;1,32.2,41.5),IF(C23&gt;4,IF(C10&gt;20,IF(C11&gt;0,11,15),IF(C15&gt;0,IF(C15&gt;4,16.8,17),22.75)),1.75)),IF(C12&gt;2,IF(C20&gt;1,IF(C15&gt;3,IF(C25&gt;0,29,23.333333),43.571429),IF(C11&gt;6,31.8,IF(C21&gt;2,IF(C11&gt;2,IF(C15&gt;1,51.8,50),45),IF(C15&gt;2,IF(C15&gt;3,56,53.75),60.333333)))),IF(C15&gt;1,36.875,IF(C11&gt;1,24.5,IF(C16&gt;0,26.6,25.285714))))))),IF(C12&gt;3,IF(C24&gt;5,IF(C22&gt;1,IF(C15&gt;1,21,18.666667),IF(C20&gt;0,21,IF(C15&gt;2,14,13.166667))),IF(C15&gt;2,20.5,IF(C12&gt;4,30.333333,27))),IF(C12&gt;0,IF(C22&gt;1,IF(C11&gt;2,6.9,IF(C15&gt;0,10,8.75)),21),0)))))</f>
        <v>0</v>
      </c>
      <c r="D89" s="1">
        <f t="shared" si="82"/>
        <v>0</v>
      </c>
      <c r="E89" s="1">
        <f t="shared" si="82"/>
        <v>0</v>
      </c>
      <c r="F89" s="1">
        <f t="shared" si="82"/>
        <v>0</v>
      </c>
      <c r="G89" s="1">
        <f t="shared" si="82"/>
        <v>0</v>
      </c>
      <c r="H89" s="1">
        <f t="shared" si="82"/>
        <v>0</v>
      </c>
      <c r="I89" s="1">
        <f t="shared" si="82"/>
        <v>0</v>
      </c>
      <c r="J89" s="1">
        <f t="shared" si="82"/>
        <v>0</v>
      </c>
      <c r="K89" s="1">
        <f t="shared" si="82"/>
        <v>0</v>
      </c>
      <c r="L89" s="1">
        <f t="shared" si="82"/>
        <v>0</v>
      </c>
      <c r="M89" s="1">
        <f t="shared" si="82"/>
        <v>0</v>
      </c>
      <c r="N89" s="1">
        <f t="shared" si="82"/>
        <v>0</v>
      </c>
      <c r="O89" s="1">
        <f t="shared" si="82"/>
        <v>0</v>
      </c>
      <c r="P89" s="1">
        <f t="shared" si="82"/>
        <v>0</v>
      </c>
      <c r="Q89" s="1">
        <f t="shared" si="82"/>
        <v>0</v>
      </c>
      <c r="R89" s="1">
        <f t="shared" si="82"/>
        <v>0</v>
      </c>
      <c r="S89" s="1">
        <f t="shared" si="82"/>
        <v>0</v>
      </c>
      <c r="T89" s="1">
        <f t="shared" si="82"/>
        <v>0</v>
      </c>
      <c r="U89" s="1">
        <f t="shared" si="82"/>
        <v>0</v>
      </c>
      <c r="V89" s="1">
        <f t="shared" si="82"/>
        <v>0</v>
      </c>
      <c r="W89" s="1">
        <f t="shared" si="82"/>
        <v>0</v>
      </c>
      <c r="X89" s="1">
        <f t="shared" si="82"/>
        <v>0</v>
      </c>
      <c r="Y89" s="1">
        <f t="shared" si="82"/>
        <v>0</v>
      </c>
      <c r="Z89" s="1">
        <f t="shared" si="82"/>
        <v>0</v>
      </c>
      <c r="AA89" s="1">
        <f t="shared" si="82"/>
        <v>0</v>
      </c>
      <c r="AB89" s="1">
        <f t="shared" si="82"/>
        <v>0</v>
      </c>
      <c r="AC89" s="1">
        <f t="shared" si="82"/>
        <v>0</v>
      </c>
      <c r="AD89" s="1">
        <f t="shared" ref="AD89:CO89" si="83">IF(AD24&gt;15,IF(AD12&gt;15,IF(AD24&gt;20,IF(AD25&gt;0,IF(AD22&gt;7,65.8,IF(AD15&gt;20,100,IF(AD11&gt;15,IF(AD15&gt;10,83,76.5),90))),IF(AD16&gt;10,83,IF(AD15&gt;30,92,100))),60),IF(AD25&gt;3,IF(AD12&gt;9,IF(AD23&gt;6,64.8,IF(AD23&gt;2,IF(AD15&gt;5,IF(AD16&gt;3,IF(AD15&gt;7,97,84.833333),72),100),67.333333)),IF(AD12&gt;8,39,IF(AD15&gt;0,51.75,56))),IF(AD23&gt;12,91,IF(AD15&gt;0.1,IF(AD23&gt;8,IF(AD21&gt;1,IF(AD18&gt;1,IF(AD15&gt;8,IF(AD11&gt;15,42,40),IF(AD15&gt;6,45,47.25)),30.5),21.5),IF(AD10&gt;10,IF(AD18&gt;4,100,IF(AD12&gt;10,IF(AD15&gt;5,28,56),IF(AD24&gt;30,77.333333,IF(AD11&gt;5.1,IF(AD11&gt;6,IF(AD15&gt;6,63.666667,IF(AD15&gt;1.666666667,57.833333,60.4)),52.5),68)))),IF(AD25&gt;1,IF(AD15&gt;5,17.75,28),IF(AD15&gt;3,37.333333,51.3)))),10)))),IF(AD20&gt;3.333333333,IF(AD15&gt;2.291666667,IF(AD15&gt;2.708333333,70,71.75),IF(AD16&gt;0,48.857143,55.888889)),IF(AD23&gt;2,IF(AD21&gt;6,97,IF(AD12&gt;25,96,IF(AD10&gt;10,IF(AD20&gt;2,IF(AD11&gt;1,32.2,41.5),IF(AD23&gt;4,IF(AD10&gt;20,IF(AD11&gt;0,11,15),IF(AD15&gt;0,IF(AD15&gt;4,16.8,17),22.75)),1.75)),IF(AD12&gt;2,IF(AD20&gt;1,IF(AD15&gt;3,IF(AD25&gt;0,29,23.333333),43.571429),IF(AD11&gt;6,31.8,IF(AD21&gt;2,IF(AD11&gt;2,IF(AD15&gt;1,51.8,50),45),IF(AD15&gt;2,IF(AD15&gt;3,56,53.75),60.333333)))),IF(AD15&gt;1,36.875,IF(AD11&gt;1,24.5,IF(AD16&gt;0,26.6,25.285714))))))),IF(AD12&gt;3,IF(AD24&gt;5,IF(AD22&gt;1,IF(AD15&gt;1,21,18.666667),IF(AD20&gt;0,21,IF(AD15&gt;2,14,13.166667))),IF(AD15&gt;2,20.5,IF(AD12&gt;4,30.333333,27))),IF(AD12&gt;0,IF(AD22&gt;1,IF(AD11&gt;2,6.9,IF(AD15&gt;0,10,8.75)),21),0)))))</f>
        <v>0</v>
      </c>
      <c r="AE89" s="1">
        <f t="shared" si="83"/>
        <v>0</v>
      </c>
      <c r="AF89" s="1">
        <f t="shared" si="83"/>
        <v>0</v>
      </c>
      <c r="AG89" s="1">
        <f t="shared" si="83"/>
        <v>0</v>
      </c>
      <c r="AH89" s="1">
        <f t="shared" si="83"/>
        <v>0</v>
      </c>
      <c r="AI89" s="1">
        <f t="shared" si="83"/>
        <v>0</v>
      </c>
      <c r="AJ89" s="1">
        <f t="shared" si="83"/>
        <v>0</v>
      </c>
      <c r="AK89" s="1">
        <f t="shared" si="83"/>
        <v>0</v>
      </c>
      <c r="AL89" s="1">
        <f t="shared" si="83"/>
        <v>0</v>
      </c>
      <c r="AM89" s="1">
        <f t="shared" si="83"/>
        <v>0</v>
      </c>
      <c r="AN89" s="1">
        <f t="shared" si="83"/>
        <v>0</v>
      </c>
      <c r="AO89" s="1">
        <f t="shared" si="83"/>
        <v>0</v>
      </c>
      <c r="AP89" s="1">
        <f t="shared" si="83"/>
        <v>0</v>
      </c>
      <c r="AQ89" s="1">
        <f t="shared" si="83"/>
        <v>0</v>
      </c>
      <c r="AR89" s="1">
        <f t="shared" si="83"/>
        <v>0</v>
      </c>
      <c r="AS89" s="1">
        <f t="shared" si="83"/>
        <v>0</v>
      </c>
      <c r="AT89" s="1">
        <f t="shared" si="83"/>
        <v>0</v>
      </c>
      <c r="AU89" s="1">
        <f t="shared" si="83"/>
        <v>0</v>
      </c>
      <c r="AV89" s="1">
        <f t="shared" si="83"/>
        <v>0</v>
      </c>
      <c r="AW89" s="1">
        <f t="shared" si="83"/>
        <v>0</v>
      </c>
      <c r="AX89" s="1">
        <f t="shared" si="83"/>
        <v>0</v>
      </c>
      <c r="AY89" s="1">
        <f t="shared" si="83"/>
        <v>0</v>
      </c>
      <c r="AZ89" s="1">
        <f t="shared" si="83"/>
        <v>0</v>
      </c>
      <c r="BA89" s="1">
        <f t="shared" si="83"/>
        <v>0</v>
      </c>
      <c r="BB89" s="1">
        <f t="shared" si="83"/>
        <v>0</v>
      </c>
      <c r="BC89" s="1">
        <f t="shared" si="83"/>
        <v>0</v>
      </c>
      <c r="BD89" s="1">
        <f t="shared" si="83"/>
        <v>0</v>
      </c>
      <c r="BE89" s="1">
        <f t="shared" si="83"/>
        <v>0</v>
      </c>
      <c r="BF89" s="1">
        <f t="shared" si="83"/>
        <v>0</v>
      </c>
      <c r="BG89" s="1">
        <f t="shared" si="83"/>
        <v>0</v>
      </c>
      <c r="BH89" s="1">
        <f t="shared" si="83"/>
        <v>0</v>
      </c>
      <c r="BI89" s="1">
        <f t="shared" si="83"/>
        <v>0</v>
      </c>
      <c r="BJ89" s="1">
        <f t="shared" si="83"/>
        <v>0</v>
      </c>
      <c r="BK89" s="1">
        <f t="shared" si="83"/>
        <v>0</v>
      </c>
      <c r="BL89" s="1">
        <f t="shared" si="83"/>
        <v>0</v>
      </c>
      <c r="BM89" s="1">
        <f t="shared" si="83"/>
        <v>0</v>
      </c>
      <c r="BN89" s="1">
        <f t="shared" si="83"/>
        <v>0</v>
      </c>
      <c r="BO89" s="1">
        <f t="shared" si="83"/>
        <v>0</v>
      </c>
      <c r="BP89" s="1">
        <f t="shared" si="83"/>
        <v>0</v>
      </c>
      <c r="BQ89" s="1">
        <f t="shared" si="83"/>
        <v>0</v>
      </c>
      <c r="BR89" s="1">
        <f t="shared" si="83"/>
        <v>0</v>
      </c>
      <c r="BS89" s="1">
        <f t="shared" si="83"/>
        <v>0</v>
      </c>
      <c r="BT89" s="1">
        <f t="shared" si="83"/>
        <v>0</v>
      </c>
      <c r="BU89" s="1">
        <f t="shared" si="83"/>
        <v>0</v>
      </c>
      <c r="BV89" s="1">
        <f t="shared" si="83"/>
        <v>0</v>
      </c>
      <c r="BW89" s="1">
        <f t="shared" si="83"/>
        <v>0</v>
      </c>
      <c r="BX89" s="1">
        <f t="shared" si="83"/>
        <v>0</v>
      </c>
      <c r="BY89" s="1">
        <f t="shared" si="83"/>
        <v>0</v>
      </c>
      <c r="BZ89" s="1">
        <f t="shared" si="83"/>
        <v>0</v>
      </c>
      <c r="CA89" s="1">
        <f t="shared" si="83"/>
        <v>0</v>
      </c>
      <c r="CB89" s="1">
        <f t="shared" si="83"/>
        <v>0</v>
      </c>
      <c r="CC89" s="1">
        <f t="shared" si="83"/>
        <v>0</v>
      </c>
      <c r="CD89" s="1">
        <f t="shared" si="83"/>
        <v>0</v>
      </c>
      <c r="CE89" s="1">
        <f t="shared" si="83"/>
        <v>0</v>
      </c>
      <c r="CF89" s="1">
        <f t="shared" si="83"/>
        <v>0</v>
      </c>
      <c r="CG89" s="1">
        <f t="shared" si="83"/>
        <v>0</v>
      </c>
      <c r="CH89" s="1">
        <f t="shared" si="83"/>
        <v>0</v>
      </c>
      <c r="CI89" s="1">
        <f t="shared" si="83"/>
        <v>0</v>
      </c>
      <c r="CJ89" s="1">
        <f t="shared" si="83"/>
        <v>0</v>
      </c>
      <c r="CK89" s="1">
        <f t="shared" si="83"/>
        <v>0</v>
      </c>
      <c r="CL89" s="1">
        <f t="shared" si="83"/>
        <v>0</v>
      </c>
      <c r="CM89" s="1">
        <f t="shared" si="83"/>
        <v>0</v>
      </c>
      <c r="CN89" s="1">
        <f t="shared" si="83"/>
        <v>0</v>
      </c>
      <c r="CO89" s="1">
        <f t="shared" si="83"/>
        <v>0</v>
      </c>
      <c r="CP89" s="1">
        <f t="shared" ref="CP89:EQ89" si="84">IF(CP24&gt;15,IF(CP12&gt;15,IF(CP24&gt;20,IF(CP25&gt;0,IF(CP22&gt;7,65.8,IF(CP15&gt;20,100,IF(CP11&gt;15,IF(CP15&gt;10,83,76.5),90))),IF(CP16&gt;10,83,IF(CP15&gt;30,92,100))),60),IF(CP25&gt;3,IF(CP12&gt;9,IF(CP23&gt;6,64.8,IF(CP23&gt;2,IF(CP15&gt;5,IF(CP16&gt;3,IF(CP15&gt;7,97,84.833333),72),100),67.333333)),IF(CP12&gt;8,39,IF(CP15&gt;0,51.75,56))),IF(CP23&gt;12,91,IF(CP15&gt;0.1,IF(CP23&gt;8,IF(CP21&gt;1,IF(CP18&gt;1,IF(CP15&gt;8,IF(CP11&gt;15,42,40),IF(CP15&gt;6,45,47.25)),30.5),21.5),IF(CP10&gt;10,IF(CP18&gt;4,100,IF(CP12&gt;10,IF(CP15&gt;5,28,56),IF(CP24&gt;30,77.333333,IF(CP11&gt;5.1,IF(CP11&gt;6,IF(CP15&gt;6,63.666667,IF(CP15&gt;1.666666667,57.833333,60.4)),52.5),68)))),IF(CP25&gt;1,IF(CP15&gt;5,17.75,28),IF(CP15&gt;3,37.333333,51.3)))),10)))),IF(CP20&gt;3.333333333,IF(CP15&gt;2.291666667,IF(CP15&gt;2.708333333,70,71.75),IF(CP16&gt;0,48.857143,55.888889)),IF(CP23&gt;2,IF(CP21&gt;6,97,IF(CP12&gt;25,96,IF(CP10&gt;10,IF(CP20&gt;2,IF(CP11&gt;1,32.2,41.5),IF(CP23&gt;4,IF(CP10&gt;20,IF(CP11&gt;0,11,15),IF(CP15&gt;0,IF(CP15&gt;4,16.8,17),22.75)),1.75)),IF(CP12&gt;2,IF(CP20&gt;1,IF(CP15&gt;3,IF(CP25&gt;0,29,23.333333),43.571429),IF(CP11&gt;6,31.8,IF(CP21&gt;2,IF(CP11&gt;2,IF(CP15&gt;1,51.8,50),45),IF(CP15&gt;2,IF(CP15&gt;3,56,53.75),60.333333)))),IF(CP15&gt;1,36.875,IF(CP11&gt;1,24.5,IF(CP16&gt;0,26.6,25.285714))))))),IF(CP12&gt;3,IF(CP24&gt;5,IF(CP22&gt;1,IF(CP15&gt;1,21,18.666667),IF(CP20&gt;0,21,IF(CP15&gt;2,14,13.166667))),IF(CP15&gt;2,20.5,IF(CP12&gt;4,30.333333,27))),IF(CP12&gt;0,IF(CP22&gt;1,IF(CP11&gt;2,6.9,IF(CP15&gt;0,10,8.75)),21),0)))))</f>
        <v>0</v>
      </c>
      <c r="CQ89" s="1">
        <f t="shared" si="84"/>
        <v>0</v>
      </c>
      <c r="CR89" s="1">
        <f t="shared" si="84"/>
        <v>0</v>
      </c>
      <c r="CS89" s="1">
        <f t="shared" si="84"/>
        <v>0</v>
      </c>
      <c r="CT89" s="1">
        <f t="shared" si="84"/>
        <v>0</v>
      </c>
      <c r="CU89" s="1">
        <f t="shared" si="84"/>
        <v>0</v>
      </c>
      <c r="CV89" s="1">
        <f t="shared" si="84"/>
        <v>0</v>
      </c>
      <c r="CW89" s="1">
        <f t="shared" si="84"/>
        <v>0</v>
      </c>
      <c r="CX89" s="1">
        <f t="shared" si="84"/>
        <v>0</v>
      </c>
      <c r="CY89" s="1">
        <f t="shared" si="84"/>
        <v>0</v>
      </c>
      <c r="CZ89" s="1">
        <f t="shared" si="84"/>
        <v>0</v>
      </c>
      <c r="DA89" s="1">
        <f t="shared" si="84"/>
        <v>0</v>
      </c>
      <c r="DB89" s="1">
        <f t="shared" si="84"/>
        <v>0</v>
      </c>
      <c r="DC89" s="1">
        <f t="shared" si="84"/>
        <v>0</v>
      </c>
      <c r="DD89" s="1">
        <f t="shared" si="84"/>
        <v>0</v>
      </c>
      <c r="DE89" s="1">
        <f t="shared" si="84"/>
        <v>0</v>
      </c>
      <c r="DF89" s="1">
        <f t="shared" si="84"/>
        <v>0</v>
      </c>
      <c r="DG89" s="1">
        <f t="shared" si="84"/>
        <v>0</v>
      </c>
      <c r="DH89" s="1">
        <f t="shared" si="84"/>
        <v>0</v>
      </c>
      <c r="DI89" s="1">
        <f t="shared" si="84"/>
        <v>0</v>
      </c>
      <c r="DJ89" s="1">
        <f t="shared" si="84"/>
        <v>0</v>
      </c>
      <c r="DK89" s="1">
        <f t="shared" si="84"/>
        <v>0</v>
      </c>
      <c r="DL89" s="1">
        <f t="shared" si="84"/>
        <v>0</v>
      </c>
      <c r="DM89" s="1">
        <f t="shared" si="84"/>
        <v>0</v>
      </c>
      <c r="DN89" s="1">
        <f t="shared" si="84"/>
        <v>0</v>
      </c>
      <c r="DO89" s="1">
        <f t="shared" si="84"/>
        <v>0</v>
      </c>
      <c r="DP89" s="1">
        <f t="shared" si="84"/>
        <v>0</v>
      </c>
      <c r="DQ89" s="1">
        <f t="shared" si="84"/>
        <v>0</v>
      </c>
      <c r="DR89" s="1">
        <f t="shared" si="84"/>
        <v>0</v>
      </c>
      <c r="DS89" s="1">
        <f t="shared" si="84"/>
        <v>0</v>
      </c>
      <c r="DT89" s="1">
        <f t="shared" si="84"/>
        <v>0</v>
      </c>
      <c r="DU89" s="1">
        <f t="shared" si="84"/>
        <v>0</v>
      </c>
      <c r="DV89" s="1">
        <f t="shared" si="84"/>
        <v>0</v>
      </c>
      <c r="DW89" s="1">
        <f t="shared" si="84"/>
        <v>0</v>
      </c>
      <c r="DX89" s="1">
        <f t="shared" si="84"/>
        <v>0</v>
      </c>
      <c r="DY89" s="1">
        <f t="shared" si="84"/>
        <v>0</v>
      </c>
      <c r="DZ89" s="1">
        <f t="shared" si="84"/>
        <v>0</v>
      </c>
      <c r="EA89" s="1">
        <f t="shared" si="84"/>
        <v>0</v>
      </c>
      <c r="EB89" s="1">
        <f t="shared" si="84"/>
        <v>0</v>
      </c>
      <c r="EC89" s="1">
        <f t="shared" si="84"/>
        <v>0</v>
      </c>
      <c r="ED89" s="1">
        <f t="shared" si="84"/>
        <v>0</v>
      </c>
      <c r="EE89" s="1">
        <f t="shared" si="84"/>
        <v>0</v>
      </c>
      <c r="EF89" s="1">
        <f t="shared" si="84"/>
        <v>0</v>
      </c>
      <c r="EG89" s="1">
        <f t="shared" si="84"/>
        <v>0</v>
      </c>
      <c r="EH89" s="1">
        <f t="shared" si="84"/>
        <v>0</v>
      </c>
      <c r="EI89" s="1">
        <f t="shared" si="84"/>
        <v>0</v>
      </c>
      <c r="EJ89" s="1">
        <f t="shared" si="84"/>
        <v>0</v>
      </c>
      <c r="EK89" s="1">
        <f t="shared" si="84"/>
        <v>0</v>
      </c>
      <c r="EL89" s="1">
        <f t="shared" si="84"/>
        <v>0</v>
      </c>
      <c r="EM89" s="1">
        <f t="shared" si="84"/>
        <v>0</v>
      </c>
      <c r="EN89" s="1">
        <f t="shared" si="84"/>
        <v>0</v>
      </c>
      <c r="EO89" s="1">
        <f t="shared" si="84"/>
        <v>0</v>
      </c>
      <c r="EP89" s="1">
        <f t="shared" si="84"/>
        <v>0</v>
      </c>
      <c r="EQ89" s="1">
        <f t="shared" si="84"/>
        <v>0</v>
      </c>
    </row>
    <row r="90" spans="1:147" x14ac:dyDescent="0.25">
      <c r="A90" s="1" t="s">
        <v>191</v>
      </c>
      <c r="B90" s="1">
        <f>IF(B24&gt;20,IF(B15&gt;0.1,IF(B10&gt;25,IF(B18&gt;15,IF(B15&gt;10,51,42),IF(B21&gt;3,IF(B21&gt;6,71,IF(B20&gt;2.291666667,IF(B15&gt;20,89.333333,63),IF(B16&gt;4,IF(B15&gt;30,95.142857,100),IF(B15&gt;4.375,90,92)))),IF(B22&gt;4,IF(B12&gt;15,42,46.666667),IF(B24&gt;30,91.5,IF(B15&gt;5,76.888889,60))))),IF(B23&gt;3,IF(B25&gt;3,IF(B15&gt;7,IF(B15&gt;8,70,32.666667),80),IF(B10&gt;10,IF(B20&gt;2,63,IF(B23&gt;5,IF(B11&gt;9,IF(B15&gt;8,44.4,44.333333),43.75),45.5)),23.333333)),IF(B15&gt;6,IF(B15&gt;8,86,89.166667),IF(B15&gt;5,32.666667,62)))),13.125),IF(B11&gt;1,IF(B20&gt;4.166666667,IF(B15&gt;2.291666667,70.857143,IF(B15&gt;1.666666667,54.5,IF(B15&gt;0,45,45.5))),IF(B16&gt;3,IF(B12&gt;8,IF(B12&gt;10,IF(B15&gt;0,52.5,55.5),90),IF(B25&gt;0,IF(B16&gt;4,IF(B16&gt;5,IF(B15&gt;0,35,30.75),40.5),IF(B15&gt;1,22.571429,10.5)),IF(B15&gt;3,19.5,59.555556))),IF(B16&gt;1.558333333,IF(B12&gt;9,IF(B22&gt;2,IF(B15&gt;1,27,22.4),IF(B24&gt;10,IF(B15&gt;2,24.5,38.888889),57)),IF(B18&gt;1,IF(B15&gt;3,IF(B21&gt;4,IF(B25&gt;0,14,28.333333),IF(B12&gt;6,IF(B15&gt;4,38.5,32.666667),59)),IF(B11&gt;4,IF(B11&gt;6,14,IF(B15&gt;0,18.714286,18.666667)),IF(B12&gt;3,22.142857,22.75))),IF(B22&gt;1,IF(B15&gt;2,IF(B15&gt;3,7,6.857143),11.2),IF(B11&gt;4,16.5,22.166667)))),IF(B15&gt;4,IF(B15&gt;5,64,47),IF(B15&gt;3,10.666667,IF(B23&gt;2,IF(B15&gt;1.458333333,43,IF(B11&gt;1.858333333,41,39.4)),IF(B15&gt;2,40.333333,30.833333))))))),IF(B16&gt;15,32.666667,IF(B15&gt;0,IF(B23&gt;5,IF(B12&gt;1,17.333333,14.2),IF(B22&gt;1,IF(B12&gt;1,9.2,10),7)),0))))</f>
        <v>0</v>
      </c>
      <c r="C90" s="1">
        <f t="shared" ref="C90:AC90" si="85">IF(C24&gt;20,IF(C15&gt;0.1,IF(C10&gt;25,IF(C18&gt;15,IF(C15&gt;10,51,42),IF(C21&gt;3,IF(C21&gt;6,71,IF(C20&gt;2.291666667,IF(C15&gt;20,89.333333,63),IF(C16&gt;4,IF(C15&gt;30,95.142857,100),IF(C15&gt;4.375,90,92)))),IF(C22&gt;4,IF(C12&gt;15,42,46.666667),IF(C24&gt;30,91.5,IF(C15&gt;5,76.888889,60))))),IF(C23&gt;3,IF(C25&gt;3,IF(C15&gt;7,IF(C15&gt;8,70,32.666667),80),IF(C10&gt;10,IF(C20&gt;2,63,IF(C23&gt;5,IF(C11&gt;9,IF(C15&gt;8,44.4,44.333333),43.75),45.5)),23.333333)),IF(C15&gt;6,IF(C15&gt;8,86,89.166667),IF(C15&gt;5,32.666667,62)))),13.125),IF(C11&gt;1,IF(C20&gt;4.166666667,IF(C15&gt;2.291666667,70.857143,IF(C15&gt;1.666666667,54.5,IF(C15&gt;0,45,45.5))),IF(C16&gt;3,IF(C12&gt;8,IF(C12&gt;10,IF(C15&gt;0,52.5,55.5),90),IF(C25&gt;0,IF(C16&gt;4,IF(C16&gt;5,IF(C15&gt;0,35,30.75),40.5),IF(C15&gt;1,22.571429,10.5)),IF(C15&gt;3,19.5,59.555556))),IF(C16&gt;1.558333333,IF(C12&gt;9,IF(C22&gt;2,IF(C15&gt;1,27,22.4),IF(C24&gt;10,IF(C15&gt;2,24.5,38.888889),57)),IF(C18&gt;1,IF(C15&gt;3,IF(C21&gt;4,IF(C25&gt;0,14,28.333333),IF(C12&gt;6,IF(C15&gt;4,38.5,32.666667),59)),IF(C11&gt;4,IF(C11&gt;6,14,IF(C15&gt;0,18.714286,18.666667)),IF(C12&gt;3,22.142857,22.75))),IF(C22&gt;1,IF(C15&gt;2,IF(C15&gt;3,7,6.857143),11.2),IF(C11&gt;4,16.5,22.166667)))),IF(C15&gt;4,IF(C15&gt;5,64,47),IF(C15&gt;3,10.666667,IF(C23&gt;2,IF(C15&gt;1.458333333,43,IF(C11&gt;1.858333333,41,39.4)),IF(C15&gt;2,40.333333,30.833333))))))),IF(C16&gt;15,32.666667,IF(C15&gt;0,IF(C23&gt;5,IF(C12&gt;1,17.333333,14.2),IF(C22&gt;1,IF(C12&gt;1,9.2,10),7)),0))))</f>
        <v>0</v>
      </c>
      <c r="D90" s="1">
        <f t="shared" si="85"/>
        <v>0</v>
      </c>
      <c r="E90" s="1">
        <f t="shared" si="85"/>
        <v>0</v>
      </c>
      <c r="F90" s="1">
        <f t="shared" si="85"/>
        <v>0</v>
      </c>
      <c r="G90" s="1">
        <f t="shared" si="85"/>
        <v>0</v>
      </c>
      <c r="H90" s="1">
        <f t="shared" si="85"/>
        <v>0</v>
      </c>
      <c r="I90" s="1">
        <f t="shared" si="85"/>
        <v>0</v>
      </c>
      <c r="J90" s="1">
        <f t="shared" si="85"/>
        <v>0</v>
      </c>
      <c r="K90" s="1">
        <f t="shared" si="85"/>
        <v>0</v>
      </c>
      <c r="L90" s="1">
        <f t="shared" si="85"/>
        <v>0</v>
      </c>
      <c r="M90" s="1">
        <f t="shared" si="85"/>
        <v>0</v>
      </c>
      <c r="N90" s="1">
        <f t="shared" si="85"/>
        <v>0</v>
      </c>
      <c r="O90" s="1">
        <f t="shared" si="85"/>
        <v>0</v>
      </c>
      <c r="P90" s="1">
        <f t="shared" si="85"/>
        <v>0</v>
      </c>
      <c r="Q90" s="1">
        <f t="shared" si="85"/>
        <v>0</v>
      </c>
      <c r="R90" s="1">
        <f t="shared" si="85"/>
        <v>0</v>
      </c>
      <c r="S90" s="1">
        <f t="shared" si="85"/>
        <v>0</v>
      </c>
      <c r="T90" s="1">
        <f t="shared" si="85"/>
        <v>0</v>
      </c>
      <c r="U90" s="1">
        <f t="shared" si="85"/>
        <v>0</v>
      </c>
      <c r="V90" s="1">
        <f t="shared" si="85"/>
        <v>0</v>
      </c>
      <c r="W90" s="1">
        <f t="shared" si="85"/>
        <v>0</v>
      </c>
      <c r="X90" s="1">
        <f t="shared" si="85"/>
        <v>0</v>
      </c>
      <c r="Y90" s="1">
        <f t="shared" si="85"/>
        <v>0</v>
      </c>
      <c r="Z90" s="1">
        <f t="shared" si="85"/>
        <v>0</v>
      </c>
      <c r="AA90" s="1">
        <f t="shared" si="85"/>
        <v>0</v>
      </c>
      <c r="AB90" s="1">
        <f t="shared" si="85"/>
        <v>0</v>
      </c>
      <c r="AC90" s="1">
        <f t="shared" si="85"/>
        <v>0</v>
      </c>
      <c r="AD90" s="1">
        <f t="shared" ref="AD90:CO90" si="86">IF(AD24&gt;20,IF(AD15&gt;0.1,IF(AD10&gt;25,IF(AD18&gt;15,IF(AD15&gt;10,51,42),IF(AD21&gt;3,IF(AD21&gt;6,71,IF(AD20&gt;2.291666667,IF(AD15&gt;20,89.333333,63),IF(AD16&gt;4,IF(AD15&gt;30,95.142857,100),IF(AD15&gt;4.375,90,92)))),IF(AD22&gt;4,IF(AD12&gt;15,42,46.666667),IF(AD24&gt;30,91.5,IF(AD15&gt;5,76.888889,60))))),IF(AD23&gt;3,IF(AD25&gt;3,IF(AD15&gt;7,IF(AD15&gt;8,70,32.666667),80),IF(AD10&gt;10,IF(AD20&gt;2,63,IF(AD23&gt;5,IF(AD11&gt;9,IF(AD15&gt;8,44.4,44.333333),43.75),45.5)),23.333333)),IF(AD15&gt;6,IF(AD15&gt;8,86,89.166667),IF(AD15&gt;5,32.666667,62)))),13.125),IF(AD11&gt;1,IF(AD20&gt;4.166666667,IF(AD15&gt;2.291666667,70.857143,IF(AD15&gt;1.666666667,54.5,IF(AD15&gt;0,45,45.5))),IF(AD16&gt;3,IF(AD12&gt;8,IF(AD12&gt;10,IF(AD15&gt;0,52.5,55.5),90),IF(AD25&gt;0,IF(AD16&gt;4,IF(AD16&gt;5,IF(AD15&gt;0,35,30.75),40.5),IF(AD15&gt;1,22.571429,10.5)),IF(AD15&gt;3,19.5,59.555556))),IF(AD16&gt;1.558333333,IF(AD12&gt;9,IF(AD22&gt;2,IF(AD15&gt;1,27,22.4),IF(AD24&gt;10,IF(AD15&gt;2,24.5,38.888889),57)),IF(AD18&gt;1,IF(AD15&gt;3,IF(AD21&gt;4,IF(AD25&gt;0,14,28.333333),IF(AD12&gt;6,IF(AD15&gt;4,38.5,32.666667),59)),IF(AD11&gt;4,IF(AD11&gt;6,14,IF(AD15&gt;0,18.714286,18.666667)),IF(AD12&gt;3,22.142857,22.75))),IF(AD22&gt;1,IF(AD15&gt;2,IF(AD15&gt;3,7,6.857143),11.2),IF(AD11&gt;4,16.5,22.166667)))),IF(AD15&gt;4,IF(AD15&gt;5,64,47),IF(AD15&gt;3,10.666667,IF(AD23&gt;2,IF(AD15&gt;1.458333333,43,IF(AD11&gt;1.858333333,41,39.4)),IF(AD15&gt;2,40.333333,30.833333))))))),IF(AD16&gt;15,32.666667,IF(AD15&gt;0,IF(AD23&gt;5,IF(AD12&gt;1,17.333333,14.2),IF(AD22&gt;1,IF(AD12&gt;1,9.2,10),7)),0))))</f>
        <v>0</v>
      </c>
      <c r="AE90" s="1">
        <f t="shared" si="86"/>
        <v>0</v>
      </c>
      <c r="AF90" s="1">
        <f t="shared" si="86"/>
        <v>0</v>
      </c>
      <c r="AG90" s="1">
        <f t="shared" si="86"/>
        <v>0</v>
      </c>
      <c r="AH90" s="1">
        <f t="shared" si="86"/>
        <v>0</v>
      </c>
      <c r="AI90" s="1">
        <f t="shared" si="86"/>
        <v>0</v>
      </c>
      <c r="AJ90" s="1">
        <f t="shared" si="86"/>
        <v>0</v>
      </c>
      <c r="AK90" s="1">
        <f t="shared" si="86"/>
        <v>0</v>
      </c>
      <c r="AL90" s="1">
        <f t="shared" si="86"/>
        <v>0</v>
      </c>
      <c r="AM90" s="1">
        <f t="shared" si="86"/>
        <v>0</v>
      </c>
      <c r="AN90" s="1">
        <f t="shared" si="86"/>
        <v>0</v>
      </c>
      <c r="AO90" s="1">
        <f t="shared" si="86"/>
        <v>0</v>
      </c>
      <c r="AP90" s="1">
        <f t="shared" si="86"/>
        <v>0</v>
      </c>
      <c r="AQ90" s="1">
        <f t="shared" si="86"/>
        <v>0</v>
      </c>
      <c r="AR90" s="1">
        <f t="shared" si="86"/>
        <v>0</v>
      </c>
      <c r="AS90" s="1">
        <f t="shared" si="86"/>
        <v>0</v>
      </c>
      <c r="AT90" s="1">
        <f t="shared" si="86"/>
        <v>0</v>
      </c>
      <c r="AU90" s="1">
        <f t="shared" si="86"/>
        <v>0</v>
      </c>
      <c r="AV90" s="1">
        <f t="shared" si="86"/>
        <v>0</v>
      </c>
      <c r="AW90" s="1">
        <f t="shared" si="86"/>
        <v>0</v>
      </c>
      <c r="AX90" s="1">
        <f t="shared" si="86"/>
        <v>0</v>
      </c>
      <c r="AY90" s="1">
        <f t="shared" si="86"/>
        <v>0</v>
      </c>
      <c r="AZ90" s="1">
        <f t="shared" si="86"/>
        <v>0</v>
      </c>
      <c r="BA90" s="1">
        <f t="shared" si="86"/>
        <v>0</v>
      </c>
      <c r="BB90" s="1">
        <f t="shared" si="86"/>
        <v>0</v>
      </c>
      <c r="BC90" s="1">
        <f t="shared" si="86"/>
        <v>0</v>
      </c>
      <c r="BD90" s="1">
        <f t="shared" si="86"/>
        <v>0</v>
      </c>
      <c r="BE90" s="1">
        <f t="shared" si="86"/>
        <v>0</v>
      </c>
      <c r="BF90" s="1">
        <f t="shared" si="86"/>
        <v>0</v>
      </c>
      <c r="BG90" s="1">
        <f t="shared" si="86"/>
        <v>0</v>
      </c>
      <c r="BH90" s="1">
        <f t="shared" si="86"/>
        <v>0</v>
      </c>
      <c r="BI90" s="1">
        <f t="shared" si="86"/>
        <v>0</v>
      </c>
      <c r="BJ90" s="1">
        <f t="shared" si="86"/>
        <v>0</v>
      </c>
      <c r="BK90" s="1">
        <f t="shared" si="86"/>
        <v>0</v>
      </c>
      <c r="BL90" s="1">
        <f t="shared" si="86"/>
        <v>0</v>
      </c>
      <c r="BM90" s="1">
        <f t="shared" si="86"/>
        <v>0</v>
      </c>
      <c r="BN90" s="1">
        <f t="shared" si="86"/>
        <v>0</v>
      </c>
      <c r="BO90" s="1">
        <f t="shared" si="86"/>
        <v>0</v>
      </c>
      <c r="BP90" s="1">
        <f t="shared" si="86"/>
        <v>0</v>
      </c>
      <c r="BQ90" s="1">
        <f t="shared" si="86"/>
        <v>0</v>
      </c>
      <c r="BR90" s="1">
        <f t="shared" si="86"/>
        <v>0</v>
      </c>
      <c r="BS90" s="1">
        <f t="shared" si="86"/>
        <v>0</v>
      </c>
      <c r="BT90" s="1">
        <f t="shared" si="86"/>
        <v>0</v>
      </c>
      <c r="BU90" s="1">
        <f t="shared" si="86"/>
        <v>0</v>
      </c>
      <c r="BV90" s="1">
        <f t="shared" si="86"/>
        <v>0</v>
      </c>
      <c r="BW90" s="1">
        <f t="shared" si="86"/>
        <v>0</v>
      </c>
      <c r="BX90" s="1">
        <f t="shared" si="86"/>
        <v>0</v>
      </c>
      <c r="BY90" s="1">
        <f t="shared" si="86"/>
        <v>0</v>
      </c>
      <c r="BZ90" s="1">
        <f t="shared" si="86"/>
        <v>0</v>
      </c>
      <c r="CA90" s="1">
        <f t="shared" si="86"/>
        <v>0</v>
      </c>
      <c r="CB90" s="1">
        <f t="shared" si="86"/>
        <v>0</v>
      </c>
      <c r="CC90" s="1">
        <f t="shared" si="86"/>
        <v>0</v>
      </c>
      <c r="CD90" s="1">
        <f t="shared" si="86"/>
        <v>0</v>
      </c>
      <c r="CE90" s="1">
        <f t="shared" si="86"/>
        <v>0</v>
      </c>
      <c r="CF90" s="1">
        <f t="shared" si="86"/>
        <v>0</v>
      </c>
      <c r="CG90" s="1">
        <f t="shared" si="86"/>
        <v>0</v>
      </c>
      <c r="CH90" s="1">
        <f t="shared" si="86"/>
        <v>0</v>
      </c>
      <c r="CI90" s="1">
        <f t="shared" si="86"/>
        <v>0</v>
      </c>
      <c r="CJ90" s="1">
        <f t="shared" si="86"/>
        <v>0</v>
      </c>
      <c r="CK90" s="1">
        <f t="shared" si="86"/>
        <v>0</v>
      </c>
      <c r="CL90" s="1">
        <f t="shared" si="86"/>
        <v>0</v>
      </c>
      <c r="CM90" s="1">
        <f t="shared" si="86"/>
        <v>0</v>
      </c>
      <c r="CN90" s="1">
        <f t="shared" si="86"/>
        <v>0</v>
      </c>
      <c r="CO90" s="1">
        <f t="shared" si="86"/>
        <v>0</v>
      </c>
      <c r="CP90" s="1">
        <f t="shared" ref="CP90:EQ90" si="87">IF(CP24&gt;20,IF(CP15&gt;0.1,IF(CP10&gt;25,IF(CP18&gt;15,IF(CP15&gt;10,51,42),IF(CP21&gt;3,IF(CP21&gt;6,71,IF(CP20&gt;2.291666667,IF(CP15&gt;20,89.333333,63),IF(CP16&gt;4,IF(CP15&gt;30,95.142857,100),IF(CP15&gt;4.375,90,92)))),IF(CP22&gt;4,IF(CP12&gt;15,42,46.666667),IF(CP24&gt;30,91.5,IF(CP15&gt;5,76.888889,60))))),IF(CP23&gt;3,IF(CP25&gt;3,IF(CP15&gt;7,IF(CP15&gt;8,70,32.666667),80),IF(CP10&gt;10,IF(CP20&gt;2,63,IF(CP23&gt;5,IF(CP11&gt;9,IF(CP15&gt;8,44.4,44.333333),43.75),45.5)),23.333333)),IF(CP15&gt;6,IF(CP15&gt;8,86,89.166667),IF(CP15&gt;5,32.666667,62)))),13.125),IF(CP11&gt;1,IF(CP20&gt;4.166666667,IF(CP15&gt;2.291666667,70.857143,IF(CP15&gt;1.666666667,54.5,IF(CP15&gt;0,45,45.5))),IF(CP16&gt;3,IF(CP12&gt;8,IF(CP12&gt;10,IF(CP15&gt;0,52.5,55.5),90),IF(CP25&gt;0,IF(CP16&gt;4,IF(CP16&gt;5,IF(CP15&gt;0,35,30.75),40.5),IF(CP15&gt;1,22.571429,10.5)),IF(CP15&gt;3,19.5,59.555556))),IF(CP16&gt;1.558333333,IF(CP12&gt;9,IF(CP22&gt;2,IF(CP15&gt;1,27,22.4),IF(CP24&gt;10,IF(CP15&gt;2,24.5,38.888889),57)),IF(CP18&gt;1,IF(CP15&gt;3,IF(CP21&gt;4,IF(CP25&gt;0,14,28.333333),IF(CP12&gt;6,IF(CP15&gt;4,38.5,32.666667),59)),IF(CP11&gt;4,IF(CP11&gt;6,14,IF(CP15&gt;0,18.714286,18.666667)),IF(CP12&gt;3,22.142857,22.75))),IF(CP22&gt;1,IF(CP15&gt;2,IF(CP15&gt;3,7,6.857143),11.2),IF(CP11&gt;4,16.5,22.166667)))),IF(CP15&gt;4,IF(CP15&gt;5,64,47),IF(CP15&gt;3,10.666667,IF(CP23&gt;2,IF(CP15&gt;1.458333333,43,IF(CP11&gt;1.858333333,41,39.4)),IF(CP15&gt;2,40.333333,30.833333))))))),IF(CP16&gt;15,32.666667,IF(CP15&gt;0,IF(CP23&gt;5,IF(CP12&gt;1,17.333333,14.2),IF(CP22&gt;1,IF(CP12&gt;1,9.2,10),7)),0))))</f>
        <v>0</v>
      </c>
      <c r="CQ90" s="1">
        <f t="shared" si="87"/>
        <v>0</v>
      </c>
      <c r="CR90" s="1">
        <f t="shared" si="87"/>
        <v>0</v>
      </c>
      <c r="CS90" s="1">
        <f t="shared" si="87"/>
        <v>0</v>
      </c>
      <c r="CT90" s="1">
        <f t="shared" si="87"/>
        <v>0</v>
      </c>
      <c r="CU90" s="1">
        <f t="shared" si="87"/>
        <v>0</v>
      </c>
      <c r="CV90" s="1">
        <f t="shared" si="87"/>
        <v>0</v>
      </c>
      <c r="CW90" s="1">
        <f t="shared" si="87"/>
        <v>0</v>
      </c>
      <c r="CX90" s="1">
        <f t="shared" si="87"/>
        <v>0</v>
      </c>
      <c r="CY90" s="1">
        <f t="shared" si="87"/>
        <v>0</v>
      </c>
      <c r="CZ90" s="1">
        <f t="shared" si="87"/>
        <v>0</v>
      </c>
      <c r="DA90" s="1">
        <f t="shared" si="87"/>
        <v>0</v>
      </c>
      <c r="DB90" s="1">
        <f t="shared" si="87"/>
        <v>0</v>
      </c>
      <c r="DC90" s="1">
        <f t="shared" si="87"/>
        <v>0</v>
      </c>
      <c r="DD90" s="1">
        <f t="shared" si="87"/>
        <v>0</v>
      </c>
      <c r="DE90" s="1">
        <f t="shared" si="87"/>
        <v>0</v>
      </c>
      <c r="DF90" s="1">
        <f t="shared" si="87"/>
        <v>0</v>
      </c>
      <c r="DG90" s="1">
        <f t="shared" si="87"/>
        <v>0</v>
      </c>
      <c r="DH90" s="1">
        <f t="shared" si="87"/>
        <v>0</v>
      </c>
      <c r="DI90" s="1">
        <f t="shared" si="87"/>
        <v>0</v>
      </c>
      <c r="DJ90" s="1">
        <f t="shared" si="87"/>
        <v>0</v>
      </c>
      <c r="DK90" s="1">
        <f t="shared" si="87"/>
        <v>0</v>
      </c>
      <c r="DL90" s="1">
        <f t="shared" si="87"/>
        <v>0</v>
      </c>
      <c r="DM90" s="1">
        <f t="shared" si="87"/>
        <v>0</v>
      </c>
      <c r="DN90" s="1">
        <f t="shared" si="87"/>
        <v>0</v>
      </c>
      <c r="DO90" s="1">
        <f t="shared" si="87"/>
        <v>0</v>
      </c>
      <c r="DP90" s="1">
        <f t="shared" si="87"/>
        <v>0</v>
      </c>
      <c r="DQ90" s="1">
        <f t="shared" si="87"/>
        <v>0</v>
      </c>
      <c r="DR90" s="1">
        <f t="shared" si="87"/>
        <v>0</v>
      </c>
      <c r="DS90" s="1">
        <f t="shared" si="87"/>
        <v>0</v>
      </c>
      <c r="DT90" s="1">
        <f t="shared" si="87"/>
        <v>0</v>
      </c>
      <c r="DU90" s="1">
        <f t="shared" si="87"/>
        <v>0</v>
      </c>
      <c r="DV90" s="1">
        <f t="shared" si="87"/>
        <v>0</v>
      </c>
      <c r="DW90" s="1">
        <f t="shared" si="87"/>
        <v>0</v>
      </c>
      <c r="DX90" s="1">
        <f t="shared" si="87"/>
        <v>0</v>
      </c>
      <c r="DY90" s="1">
        <f t="shared" si="87"/>
        <v>0</v>
      </c>
      <c r="DZ90" s="1">
        <f t="shared" si="87"/>
        <v>0</v>
      </c>
      <c r="EA90" s="1">
        <f t="shared" si="87"/>
        <v>0</v>
      </c>
      <c r="EB90" s="1">
        <f t="shared" si="87"/>
        <v>0</v>
      </c>
      <c r="EC90" s="1">
        <f t="shared" si="87"/>
        <v>0</v>
      </c>
      <c r="ED90" s="1">
        <f t="shared" si="87"/>
        <v>0</v>
      </c>
      <c r="EE90" s="1">
        <f t="shared" si="87"/>
        <v>0</v>
      </c>
      <c r="EF90" s="1">
        <f t="shared" si="87"/>
        <v>0</v>
      </c>
      <c r="EG90" s="1">
        <f t="shared" si="87"/>
        <v>0</v>
      </c>
      <c r="EH90" s="1">
        <f t="shared" si="87"/>
        <v>0</v>
      </c>
      <c r="EI90" s="1">
        <f t="shared" si="87"/>
        <v>0</v>
      </c>
      <c r="EJ90" s="1">
        <f t="shared" si="87"/>
        <v>0</v>
      </c>
      <c r="EK90" s="1">
        <f t="shared" si="87"/>
        <v>0</v>
      </c>
      <c r="EL90" s="1">
        <f t="shared" si="87"/>
        <v>0</v>
      </c>
      <c r="EM90" s="1">
        <f t="shared" si="87"/>
        <v>0</v>
      </c>
      <c r="EN90" s="1">
        <f t="shared" si="87"/>
        <v>0</v>
      </c>
      <c r="EO90" s="1">
        <f t="shared" si="87"/>
        <v>0</v>
      </c>
      <c r="EP90" s="1">
        <f t="shared" si="87"/>
        <v>0</v>
      </c>
      <c r="EQ90" s="1">
        <f t="shared" si="87"/>
        <v>0</v>
      </c>
    </row>
    <row r="91" spans="1:147" x14ac:dyDescent="0.25">
      <c r="A91" s="1" t="s">
        <v>192</v>
      </c>
      <c r="B91" s="1">
        <f>IF(B15&gt;6,IF(B22&gt;7,IF(B24&gt;70,87.8,IF(B18&gt;1,IF(B11&gt;9,IF(B24&gt;20,IF(B15&gt;15,59.5,IF(B12&gt;10,IF(B15&gt;8,53,54.25),51.2)),61.25),67),32)),IF(B21&gt;5,IF(B15&gt;15,IF(B15&gt;20,100,94.333333),IF(B15&gt;9,76.5,IF(B15&gt;8,97,88.666667))),IF(B15&gt;10,IF(B24&gt;50,IF(B15&gt;15,71,40),IF(B22&gt;4,IF(B12&gt;15,56.666667,95),IF(B16&gt;10,88,IF(B24&gt;30,98.5,93.333333)))),IF(B18&gt;1,IF(B16&gt;3,45,IF(B16&gt;0,IF(B18&gt;2,IF(B15&gt;8,66,70),83),54.75)),IF(B15&gt;7,90,83.5))))),IF(B24&gt;10,IF(B15&gt;0.1,IF(B20&gt;0,IF(B24&gt;15,IF(B24&gt;21,IF(B11&gt;5,IF(B15&gt;5,43.5,IF(B11&gt;7,50,56)),IF(B12&gt;10,35,28)),IF(B12&gt;8,38.5,IF(B18&gt;8,68.833333,IF(B16&gt;2.5,IF(B15&gt;3,60,59.857143),IF(B15&gt;1.666666667,IF(B15&gt;2.083333333,56,56.25),58))))),IF(B11&gt;2.591666667,IF(B15&gt;1.458333333,IF(B15&gt;2,IF(B15&gt;3,34.5,IF(B15&gt;2.291666667,36.285714,36)),24.5),46.25),IF(B15&gt;2,53.5,69.2))),IF(B11&gt;7,52.5,IF(B11&gt;4,IF(B15&gt;4,IF(B12&gt;7,40.5,16),39.75),25.8))),IF(B15&gt;0,22.25,29.75)),IF(B21&gt;4,IF(B11&gt;2,IF(B15&gt;2,95,71),IF(B15&gt;1.458333333,35.666667,46.666667)),IF(B25&gt;0,IF(B15&gt;0,IF(B18&gt;2,IF(B24&gt;5,IF(B15&gt;1,22.75,30.75),49),IF(B12&gt;1,IF(B12&gt;3,IF(B15&gt;1,IF(B15&gt;3,22,IF(B15&gt;2,13.4,IF(B16&gt;2,17.75,16.333333))),30.333333),IF(B20&gt;0,5.571429,IF(B11&gt;3,9.833333,14))),IF(B22&gt;1,44.75,12.714286))),IF(B11&gt;5,28,IF(B20&gt;2,IF(B12&gt;0,9,14),IF(B18&gt;5,5.2,IF(B12&gt;0,IF(B11&gt;0,IF(B11&gt;1,1,0),2),0))))),IF(B22&gt;1,IF(B15&gt;5,50.5,IF(B15&gt;2,14,IF(B12&gt;1,22.666667,28))),IF(B15&gt;1,67.666667,49))))))</f>
        <v>49</v>
      </c>
      <c r="C91" s="1">
        <f t="shared" ref="C91:AC91" si="88">IF(C15&gt;6,IF(C22&gt;7,IF(C24&gt;70,87.8,IF(C18&gt;1,IF(C11&gt;9,IF(C24&gt;20,IF(C15&gt;15,59.5,IF(C12&gt;10,IF(C15&gt;8,53,54.25),51.2)),61.25),67),32)),IF(C21&gt;5,IF(C15&gt;15,IF(C15&gt;20,100,94.333333),IF(C15&gt;9,76.5,IF(C15&gt;8,97,88.666667))),IF(C15&gt;10,IF(C24&gt;50,IF(C15&gt;15,71,40),IF(C22&gt;4,IF(C12&gt;15,56.666667,95),IF(C16&gt;10,88,IF(C24&gt;30,98.5,93.333333)))),IF(C18&gt;1,IF(C16&gt;3,45,IF(C16&gt;0,IF(C18&gt;2,IF(C15&gt;8,66,70),83),54.75)),IF(C15&gt;7,90,83.5))))),IF(C24&gt;10,IF(C15&gt;0.1,IF(C20&gt;0,IF(C24&gt;15,IF(C24&gt;21,IF(C11&gt;5,IF(C15&gt;5,43.5,IF(C11&gt;7,50,56)),IF(C12&gt;10,35,28)),IF(C12&gt;8,38.5,IF(C18&gt;8,68.833333,IF(C16&gt;2.5,IF(C15&gt;3,60,59.857143),IF(C15&gt;1.666666667,IF(C15&gt;2.083333333,56,56.25),58))))),IF(C11&gt;2.591666667,IF(C15&gt;1.458333333,IF(C15&gt;2,IF(C15&gt;3,34.5,IF(C15&gt;2.291666667,36.285714,36)),24.5),46.25),IF(C15&gt;2,53.5,69.2))),IF(C11&gt;7,52.5,IF(C11&gt;4,IF(C15&gt;4,IF(C12&gt;7,40.5,16),39.75),25.8))),IF(C15&gt;0,22.25,29.75)),IF(C21&gt;4,IF(C11&gt;2,IF(C15&gt;2,95,71),IF(C15&gt;1.458333333,35.666667,46.666667)),IF(C25&gt;0,IF(C15&gt;0,IF(C18&gt;2,IF(C24&gt;5,IF(C15&gt;1,22.75,30.75),49),IF(C12&gt;1,IF(C12&gt;3,IF(C15&gt;1,IF(C15&gt;3,22,IF(C15&gt;2,13.4,IF(C16&gt;2,17.75,16.333333))),30.333333),IF(C20&gt;0,5.571429,IF(C11&gt;3,9.833333,14))),IF(C22&gt;1,44.75,12.714286))),IF(C11&gt;5,28,IF(C20&gt;2,IF(C12&gt;0,9,14),IF(C18&gt;5,5.2,IF(C12&gt;0,IF(C11&gt;0,IF(C11&gt;1,1,0),2),0))))),IF(C22&gt;1,IF(C15&gt;5,50.5,IF(C15&gt;2,14,IF(C12&gt;1,22.666667,28))),IF(C15&gt;1,67.666667,49))))))</f>
        <v>49</v>
      </c>
      <c r="D91" s="1">
        <f t="shared" si="88"/>
        <v>49</v>
      </c>
      <c r="E91" s="1">
        <f t="shared" si="88"/>
        <v>49</v>
      </c>
      <c r="F91" s="1">
        <f t="shared" si="88"/>
        <v>49</v>
      </c>
      <c r="G91" s="1">
        <f t="shared" si="88"/>
        <v>49</v>
      </c>
      <c r="H91" s="1">
        <f t="shared" si="88"/>
        <v>49</v>
      </c>
      <c r="I91" s="1">
        <f t="shared" si="88"/>
        <v>49</v>
      </c>
      <c r="J91" s="1">
        <f t="shared" si="88"/>
        <v>49</v>
      </c>
      <c r="K91" s="1">
        <f t="shared" si="88"/>
        <v>49</v>
      </c>
      <c r="L91" s="1">
        <f t="shared" si="88"/>
        <v>49</v>
      </c>
      <c r="M91" s="1">
        <f t="shared" si="88"/>
        <v>49</v>
      </c>
      <c r="N91" s="1">
        <f t="shared" si="88"/>
        <v>49</v>
      </c>
      <c r="O91" s="1">
        <f t="shared" si="88"/>
        <v>49</v>
      </c>
      <c r="P91" s="1">
        <f t="shared" si="88"/>
        <v>49</v>
      </c>
      <c r="Q91" s="1">
        <f t="shared" si="88"/>
        <v>49</v>
      </c>
      <c r="R91" s="1">
        <f t="shared" si="88"/>
        <v>49</v>
      </c>
      <c r="S91" s="1">
        <f t="shared" si="88"/>
        <v>49</v>
      </c>
      <c r="T91" s="1">
        <f t="shared" si="88"/>
        <v>49</v>
      </c>
      <c r="U91" s="1">
        <f t="shared" si="88"/>
        <v>49</v>
      </c>
      <c r="V91" s="1">
        <f t="shared" si="88"/>
        <v>49</v>
      </c>
      <c r="W91" s="1">
        <f t="shared" si="88"/>
        <v>49</v>
      </c>
      <c r="X91" s="1">
        <f t="shared" si="88"/>
        <v>49</v>
      </c>
      <c r="Y91" s="1">
        <f t="shared" si="88"/>
        <v>49</v>
      </c>
      <c r="Z91" s="1">
        <f t="shared" si="88"/>
        <v>49</v>
      </c>
      <c r="AA91" s="1">
        <f t="shared" si="88"/>
        <v>49</v>
      </c>
      <c r="AB91" s="1">
        <f t="shared" si="88"/>
        <v>49</v>
      </c>
      <c r="AC91" s="1">
        <f t="shared" si="88"/>
        <v>49</v>
      </c>
      <c r="AD91" s="1">
        <f t="shared" ref="AD91:CO91" si="89">IF(AD15&gt;6,IF(AD22&gt;7,IF(AD24&gt;70,87.8,IF(AD18&gt;1,IF(AD11&gt;9,IF(AD24&gt;20,IF(AD15&gt;15,59.5,IF(AD12&gt;10,IF(AD15&gt;8,53,54.25),51.2)),61.25),67),32)),IF(AD21&gt;5,IF(AD15&gt;15,IF(AD15&gt;20,100,94.333333),IF(AD15&gt;9,76.5,IF(AD15&gt;8,97,88.666667))),IF(AD15&gt;10,IF(AD24&gt;50,IF(AD15&gt;15,71,40),IF(AD22&gt;4,IF(AD12&gt;15,56.666667,95),IF(AD16&gt;10,88,IF(AD24&gt;30,98.5,93.333333)))),IF(AD18&gt;1,IF(AD16&gt;3,45,IF(AD16&gt;0,IF(AD18&gt;2,IF(AD15&gt;8,66,70),83),54.75)),IF(AD15&gt;7,90,83.5))))),IF(AD24&gt;10,IF(AD15&gt;0.1,IF(AD20&gt;0,IF(AD24&gt;15,IF(AD24&gt;21,IF(AD11&gt;5,IF(AD15&gt;5,43.5,IF(AD11&gt;7,50,56)),IF(AD12&gt;10,35,28)),IF(AD12&gt;8,38.5,IF(AD18&gt;8,68.833333,IF(AD16&gt;2.5,IF(AD15&gt;3,60,59.857143),IF(AD15&gt;1.666666667,IF(AD15&gt;2.083333333,56,56.25),58))))),IF(AD11&gt;2.591666667,IF(AD15&gt;1.458333333,IF(AD15&gt;2,IF(AD15&gt;3,34.5,IF(AD15&gt;2.291666667,36.285714,36)),24.5),46.25),IF(AD15&gt;2,53.5,69.2))),IF(AD11&gt;7,52.5,IF(AD11&gt;4,IF(AD15&gt;4,IF(AD12&gt;7,40.5,16),39.75),25.8))),IF(AD15&gt;0,22.25,29.75)),IF(AD21&gt;4,IF(AD11&gt;2,IF(AD15&gt;2,95,71),IF(AD15&gt;1.458333333,35.666667,46.666667)),IF(AD25&gt;0,IF(AD15&gt;0,IF(AD18&gt;2,IF(AD24&gt;5,IF(AD15&gt;1,22.75,30.75),49),IF(AD12&gt;1,IF(AD12&gt;3,IF(AD15&gt;1,IF(AD15&gt;3,22,IF(AD15&gt;2,13.4,IF(AD16&gt;2,17.75,16.333333))),30.333333),IF(AD20&gt;0,5.571429,IF(AD11&gt;3,9.833333,14))),IF(AD22&gt;1,44.75,12.714286))),IF(AD11&gt;5,28,IF(AD20&gt;2,IF(AD12&gt;0,9,14),IF(AD18&gt;5,5.2,IF(AD12&gt;0,IF(AD11&gt;0,IF(AD11&gt;1,1,0),2),0))))),IF(AD22&gt;1,IF(AD15&gt;5,50.5,IF(AD15&gt;2,14,IF(AD12&gt;1,22.666667,28))),IF(AD15&gt;1,67.666667,49))))))</f>
        <v>49</v>
      </c>
      <c r="AE91" s="1">
        <f t="shared" si="89"/>
        <v>49</v>
      </c>
      <c r="AF91" s="1">
        <f t="shared" si="89"/>
        <v>49</v>
      </c>
      <c r="AG91" s="1">
        <f t="shared" si="89"/>
        <v>49</v>
      </c>
      <c r="AH91" s="1">
        <f t="shared" si="89"/>
        <v>49</v>
      </c>
      <c r="AI91" s="1">
        <f t="shared" si="89"/>
        <v>49</v>
      </c>
      <c r="AJ91" s="1">
        <f t="shared" si="89"/>
        <v>49</v>
      </c>
      <c r="AK91" s="1">
        <f t="shared" si="89"/>
        <v>49</v>
      </c>
      <c r="AL91" s="1">
        <f t="shared" si="89"/>
        <v>49</v>
      </c>
      <c r="AM91" s="1">
        <f t="shared" si="89"/>
        <v>49</v>
      </c>
      <c r="AN91" s="1">
        <f t="shared" si="89"/>
        <v>49</v>
      </c>
      <c r="AO91" s="1">
        <f t="shared" si="89"/>
        <v>49</v>
      </c>
      <c r="AP91" s="1">
        <f t="shared" si="89"/>
        <v>49</v>
      </c>
      <c r="AQ91" s="1">
        <f t="shared" si="89"/>
        <v>49</v>
      </c>
      <c r="AR91" s="1">
        <f t="shared" si="89"/>
        <v>49</v>
      </c>
      <c r="AS91" s="1">
        <f t="shared" si="89"/>
        <v>49</v>
      </c>
      <c r="AT91" s="1">
        <f t="shared" si="89"/>
        <v>49</v>
      </c>
      <c r="AU91" s="1">
        <f t="shared" si="89"/>
        <v>49</v>
      </c>
      <c r="AV91" s="1">
        <f t="shared" si="89"/>
        <v>49</v>
      </c>
      <c r="AW91" s="1">
        <f t="shared" si="89"/>
        <v>49</v>
      </c>
      <c r="AX91" s="1">
        <f t="shared" si="89"/>
        <v>49</v>
      </c>
      <c r="AY91" s="1">
        <f t="shared" si="89"/>
        <v>49</v>
      </c>
      <c r="AZ91" s="1">
        <f t="shared" si="89"/>
        <v>49</v>
      </c>
      <c r="BA91" s="1">
        <f t="shared" si="89"/>
        <v>49</v>
      </c>
      <c r="BB91" s="1">
        <f t="shared" si="89"/>
        <v>49</v>
      </c>
      <c r="BC91" s="1">
        <f t="shared" si="89"/>
        <v>49</v>
      </c>
      <c r="BD91" s="1">
        <f t="shared" si="89"/>
        <v>49</v>
      </c>
      <c r="BE91" s="1">
        <f t="shared" si="89"/>
        <v>49</v>
      </c>
      <c r="BF91" s="1">
        <f t="shared" si="89"/>
        <v>49</v>
      </c>
      <c r="BG91" s="1">
        <f t="shared" si="89"/>
        <v>49</v>
      </c>
      <c r="BH91" s="1">
        <f t="shared" si="89"/>
        <v>49</v>
      </c>
      <c r="BI91" s="1">
        <f t="shared" si="89"/>
        <v>49</v>
      </c>
      <c r="BJ91" s="1">
        <f t="shared" si="89"/>
        <v>49</v>
      </c>
      <c r="BK91" s="1">
        <f t="shared" si="89"/>
        <v>49</v>
      </c>
      <c r="BL91" s="1">
        <f t="shared" si="89"/>
        <v>49</v>
      </c>
      <c r="BM91" s="1">
        <f t="shared" si="89"/>
        <v>49</v>
      </c>
      <c r="BN91" s="1">
        <f t="shared" si="89"/>
        <v>49</v>
      </c>
      <c r="BO91" s="1">
        <f t="shared" si="89"/>
        <v>49</v>
      </c>
      <c r="BP91" s="1">
        <f t="shared" si="89"/>
        <v>49</v>
      </c>
      <c r="BQ91" s="1">
        <f t="shared" si="89"/>
        <v>49</v>
      </c>
      <c r="BR91" s="1">
        <f t="shared" si="89"/>
        <v>49</v>
      </c>
      <c r="BS91" s="1">
        <f t="shared" si="89"/>
        <v>49</v>
      </c>
      <c r="BT91" s="1">
        <f t="shared" si="89"/>
        <v>49</v>
      </c>
      <c r="BU91" s="1">
        <f t="shared" si="89"/>
        <v>49</v>
      </c>
      <c r="BV91" s="1">
        <f t="shared" si="89"/>
        <v>49</v>
      </c>
      <c r="BW91" s="1">
        <f t="shared" si="89"/>
        <v>49</v>
      </c>
      <c r="BX91" s="1">
        <f t="shared" si="89"/>
        <v>49</v>
      </c>
      <c r="BY91" s="1">
        <f t="shared" si="89"/>
        <v>49</v>
      </c>
      <c r="BZ91" s="1">
        <f t="shared" si="89"/>
        <v>49</v>
      </c>
      <c r="CA91" s="1">
        <f t="shared" si="89"/>
        <v>49</v>
      </c>
      <c r="CB91" s="1">
        <f t="shared" si="89"/>
        <v>49</v>
      </c>
      <c r="CC91" s="1">
        <f t="shared" si="89"/>
        <v>49</v>
      </c>
      <c r="CD91" s="1">
        <f t="shared" si="89"/>
        <v>49</v>
      </c>
      <c r="CE91" s="1">
        <f t="shared" si="89"/>
        <v>49</v>
      </c>
      <c r="CF91" s="1">
        <f t="shared" si="89"/>
        <v>49</v>
      </c>
      <c r="CG91" s="1">
        <f t="shared" si="89"/>
        <v>49</v>
      </c>
      <c r="CH91" s="1">
        <f t="shared" si="89"/>
        <v>49</v>
      </c>
      <c r="CI91" s="1">
        <f t="shared" si="89"/>
        <v>49</v>
      </c>
      <c r="CJ91" s="1">
        <f t="shared" si="89"/>
        <v>49</v>
      </c>
      <c r="CK91" s="1">
        <f t="shared" si="89"/>
        <v>49</v>
      </c>
      <c r="CL91" s="1">
        <f t="shared" si="89"/>
        <v>49</v>
      </c>
      <c r="CM91" s="1">
        <f t="shared" si="89"/>
        <v>49</v>
      </c>
      <c r="CN91" s="1">
        <f t="shared" si="89"/>
        <v>49</v>
      </c>
      <c r="CO91" s="1">
        <f t="shared" si="89"/>
        <v>49</v>
      </c>
      <c r="CP91" s="1">
        <f t="shared" ref="CP91:EQ91" si="90">IF(CP15&gt;6,IF(CP22&gt;7,IF(CP24&gt;70,87.8,IF(CP18&gt;1,IF(CP11&gt;9,IF(CP24&gt;20,IF(CP15&gt;15,59.5,IF(CP12&gt;10,IF(CP15&gt;8,53,54.25),51.2)),61.25),67),32)),IF(CP21&gt;5,IF(CP15&gt;15,IF(CP15&gt;20,100,94.333333),IF(CP15&gt;9,76.5,IF(CP15&gt;8,97,88.666667))),IF(CP15&gt;10,IF(CP24&gt;50,IF(CP15&gt;15,71,40),IF(CP22&gt;4,IF(CP12&gt;15,56.666667,95),IF(CP16&gt;10,88,IF(CP24&gt;30,98.5,93.333333)))),IF(CP18&gt;1,IF(CP16&gt;3,45,IF(CP16&gt;0,IF(CP18&gt;2,IF(CP15&gt;8,66,70),83),54.75)),IF(CP15&gt;7,90,83.5))))),IF(CP24&gt;10,IF(CP15&gt;0.1,IF(CP20&gt;0,IF(CP24&gt;15,IF(CP24&gt;21,IF(CP11&gt;5,IF(CP15&gt;5,43.5,IF(CP11&gt;7,50,56)),IF(CP12&gt;10,35,28)),IF(CP12&gt;8,38.5,IF(CP18&gt;8,68.833333,IF(CP16&gt;2.5,IF(CP15&gt;3,60,59.857143),IF(CP15&gt;1.666666667,IF(CP15&gt;2.083333333,56,56.25),58))))),IF(CP11&gt;2.591666667,IF(CP15&gt;1.458333333,IF(CP15&gt;2,IF(CP15&gt;3,34.5,IF(CP15&gt;2.291666667,36.285714,36)),24.5),46.25),IF(CP15&gt;2,53.5,69.2))),IF(CP11&gt;7,52.5,IF(CP11&gt;4,IF(CP15&gt;4,IF(CP12&gt;7,40.5,16),39.75),25.8))),IF(CP15&gt;0,22.25,29.75)),IF(CP21&gt;4,IF(CP11&gt;2,IF(CP15&gt;2,95,71),IF(CP15&gt;1.458333333,35.666667,46.666667)),IF(CP25&gt;0,IF(CP15&gt;0,IF(CP18&gt;2,IF(CP24&gt;5,IF(CP15&gt;1,22.75,30.75),49),IF(CP12&gt;1,IF(CP12&gt;3,IF(CP15&gt;1,IF(CP15&gt;3,22,IF(CP15&gt;2,13.4,IF(CP16&gt;2,17.75,16.333333))),30.333333),IF(CP20&gt;0,5.571429,IF(CP11&gt;3,9.833333,14))),IF(CP22&gt;1,44.75,12.714286))),IF(CP11&gt;5,28,IF(CP20&gt;2,IF(CP12&gt;0,9,14),IF(CP18&gt;5,5.2,IF(CP12&gt;0,IF(CP11&gt;0,IF(CP11&gt;1,1,0),2),0))))),IF(CP22&gt;1,IF(CP15&gt;5,50.5,IF(CP15&gt;2,14,IF(CP12&gt;1,22.666667,28))),IF(CP15&gt;1,67.666667,49))))))</f>
        <v>49</v>
      </c>
      <c r="CQ91" s="1">
        <f t="shared" si="90"/>
        <v>49</v>
      </c>
      <c r="CR91" s="1">
        <f t="shared" si="90"/>
        <v>49</v>
      </c>
      <c r="CS91" s="1">
        <f t="shared" si="90"/>
        <v>49</v>
      </c>
      <c r="CT91" s="1">
        <f t="shared" si="90"/>
        <v>49</v>
      </c>
      <c r="CU91" s="1">
        <f t="shared" si="90"/>
        <v>49</v>
      </c>
      <c r="CV91" s="1">
        <f t="shared" si="90"/>
        <v>49</v>
      </c>
      <c r="CW91" s="1">
        <f t="shared" si="90"/>
        <v>49</v>
      </c>
      <c r="CX91" s="1">
        <f t="shared" si="90"/>
        <v>49</v>
      </c>
      <c r="CY91" s="1">
        <f t="shared" si="90"/>
        <v>49</v>
      </c>
      <c r="CZ91" s="1">
        <f t="shared" si="90"/>
        <v>49</v>
      </c>
      <c r="DA91" s="1">
        <f t="shared" si="90"/>
        <v>49</v>
      </c>
      <c r="DB91" s="1">
        <f t="shared" si="90"/>
        <v>49</v>
      </c>
      <c r="DC91" s="1">
        <f t="shared" si="90"/>
        <v>49</v>
      </c>
      <c r="DD91" s="1">
        <f t="shared" si="90"/>
        <v>49</v>
      </c>
      <c r="DE91" s="1">
        <f t="shared" si="90"/>
        <v>49</v>
      </c>
      <c r="DF91" s="1">
        <f t="shared" si="90"/>
        <v>49</v>
      </c>
      <c r="DG91" s="1">
        <f t="shared" si="90"/>
        <v>49</v>
      </c>
      <c r="DH91" s="1">
        <f t="shared" si="90"/>
        <v>49</v>
      </c>
      <c r="DI91" s="1">
        <f t="shared" si="90"/>
        <v>49</v>
      </c>
      <c r="DJ91" s="1">
        <f t="shared" si="90"/>
        <v>49</v>
      </c>
      <c r="DK91" s="1">
        <f t="shared" si="90"/>
        <v>49</v>
      </c>
      <c r="DL91" s="1">
        <f t="shared" si="90"/>
        <v>49</v>
      </c>
      <c r="DM91" s="1">
        <f t="shared" si="90"/>
        <v>49</v>
      </c>
      <c r="DN91" s="1">
        <f t="shared" si="90"/>
        <v>49</v>
      </c>
      <c r="DO91" s="1">
        <f t="shared" si="90"/>
        <v>49</v>
      </c>
      <c r="DP91" s="1">
        <f t="shared" si="90"/>
        <v>49</v>
      </c>
      <c r="DQ91" s="1">
        <f t="shared" si="90"/>
        <v>49</v>
      </c>
      <c r="DR91" s="1">
        <f t="shared" si="90"/>
        <v>49</v>
      </c>
      <c r="DS91" s="1">
        <f t="shared" si="90"/>
        <v>49</v>
      </c>
      <c r="DT91" s="1">
        <f t="shared" si="90"/>
        <v>49</v>
      </c>
      <c r="DU91" s="1">
        <f t="shared" si="90"/>
        <v>49</v>
      </c>
      <c r="DV91" s="1">
        <f t="shared" si="90"/>
        <v>49</v>
      </c>
      <c r="DW91" s="1">
        <f t="shared" si="90"/>
        <v>49</v>
      </c>
      <c r="DX91" s="1">
        <f t="shared" si="90"/>
        <v>49</v>
      </c>
      <c r="DY91" s="1">
        <f t="shared" si="90"/>
        <v>49</v>
      </c>
      <c r="DZ91" s="1">
        <f t="shared" si="90"/>
        <v>49</v>
      </c>
      <c r="EA91" s="1">
        <f t="shared" si="90"/>
        <v>49</v>
      </c>
      <c r="EB91" s="1">
        <f t="shared" si="90"/>
        <v>49</v>
      </c>
      <c r="EC91" s="1">
        <f t="shared" si="90"/>
        <v>49</v>
      </c>
      <c r="ED91" s="1">
        <f t="shared" si="90"/>
        <v>49</v>
      </c>
      <c r="EE91" s="1">
        <f t="shared" si="90"/>
        <v>49</v>
      </c>
      <c r="EF91" s="1">
        <f t="shared" si="90"/>
        <v>49</v>
      </c>
      <c r="EG91" s="1">
        <f t="shared" si="90"/>
        <v>49</v>
      </c>
      <c r="EH91" s="1">
        <f t="shared" si="90"/>
        <v>49</v>
      </c>
      <c r="EI91" s="1">
        <f t="shared" si="90"/>
        <v>49</v>
      </c>
      <c r="EJ91" s="1">
        <f t="shared" si="90"/>
        <v>49</v>
      </c>
      <c r="EK91" s="1">
        <f t="shared" si="90"/>
        <v>49</v>
      </c>
      <c r="EL91" s="1">
        <f t="shared" si="90"/>
        <v>49</v>
      </c>
      <c r="EM91" s="1">
        <f t="shared" si="90"/>
        <v>49</v>
      </c>
      <c r="EN91" s="1">
        <f t="shared" si="90"/>
        <v>49</v>
      </c>
      <c r="EO91" s="1">
        <f t="shared" si="90"/>
        <v>49</v>
      </c>
      <c r="EP91" s="1">
        <f t="shared" si="90"/>
        <v>49</v>
      </c>
      <c r="EQ91" s="1">
        <f t="shared" si="90"/>
        <v>49</v>
      </c>
    </row>
    <row r="92" spans="1:147" x14ac:dyDescent="0.25">
      <c r="A92" s="2" t="s">
        <v>58</v>
      </c>
      <c r="B92" s="13">
        <f>AVERAGE(B62:B91)</f>
        <v>5.8522222333333334</v>
      </c>
      <c r="C92" s="13">
        <f t="shared" ref="C92:AC92" si="91">AVERAGE(C62:C91)</f>
        <v>5.8522222333333334</v>
      </c>
      <c r="D92" s="13">
        <f t="shared" si="91"/>
        <v>5.8522222333333334</v>
      </c>
      <c r="E92" s="13">
        <f t="shared" si="91"/>
        <v>5.8522222333333334</v>
      </c>
      <c r="F92" s="13">
        <f t="shared" si="91"/>
        <v>5.8522222333333334</v>
      </c>
      <c r="G92" s="13">
        <f t="shared" si="91"/>
        <v>5.8522222333333334</v>
      </c>
      <c r="H92" s="13">
        <f t="shared" si="91"/>
        <v>5.8522222333333334</v>
      </c>
      <c r="I92" s="13">
        <f t="shared" si="91"/>
        <v>5.8522222333333334</v>
      </c>
      <c r="J92" s="13">
        <f t="shared" si="91"/>
        <v>5.8522222333333334</v>
      </c>
      <c r="K92" s="13">
        <f t="shared" si="91"/>
        <v>5.8522222333333334</v>
      </c>
      <c r="L92" s="13">
        <f t="shared" si="91"/>
        <v>5.8522222333333334</v>
      </c>
      <c r="M92" s="13">
        <f t="shared" si="91"/>
        <v>5.8522222333333334</v>
      </c>
      <c r="N92" s="13">
        <f t="shared" si="91"/>
        <v>5.8522222333333334</v>
      </c>
      <c r="O92" s="13">
        <f t="shared" si="91"/>
        <v>5.8522222333333334</v>
      </c>
      <c r="P92" s="13">
        <f t="shared" si="91"/>
        <v>5.8522222333333334</v>
      </c>
      <c r="Q92" s="13">
        <f t="shared" si="91"/>
        <v>5.8522222333333334</v>
      </c>
      <c r="R92" s="13">
        <f t="shared" si="91"/>
        <v>5.8522222333333334</v>
      </c>
      <c r="S92" s="13">
        <f t="shared" si="91"/>
        <v>5.8522222333333334</v>
      </c>
      <c r="T92" s="13">
        <f t="shared" si="91"/>
        <v>5.8522222333333334</v>
      </c>
      <c r="U92" s="13">
        <f t="shared" si="91"/>
        <v>5.8522222333333334</v>
      </c>
      <c r="V92" s="13">
        <f t="shared" si="91"/>
        <v>5.8522222333333334</v>
      </c>
      <c r="W92" s="13">
        <f t="shared" si="91"/>
        <v>5.8522222333333334</v>
      </c>
      <c r="X92" s="13">
        <f t="shared" si="91"/>
        <v>5.8522222333333334</v>
      </c>
      <c r="Y92" s="13">
        <f t="shared" si="91"/>
        <v>5.8522222333333334</v>
      </c>
      <c r="Z92" s="13">
        <f t="shared" si="91"/>
        <v>5.8522222333333334</v>
      </c>
      <c r="AA92" s="13">
        <f t="shared" si="91"/>
        <v>5.8522222333333334</v>
      </c>
      <c r="AB92" s="13">
        <f t="shared" si="91"/>
        <v>5.8522222333333334</v>
      </c>
      <c r="AC92" s="13">
        <f t="shared" si="91"/>
        <v>5.8522222333333334</v>
      </c>
      <c r="AD92" s="13">
        <f t="shared" ref="AD92" si="92">AVERAGE(AD62:AD91)</f>
        <v>5.8522222333333334</v>
      </c>
      <c r="AE92" s="13">
        <f t="shared" ref="AE92" si="93">AVERAGE(AE62:AE91)</f>
        <v>5.8522222333333334</v>
      </c>
      <c r="AF92" s="13">
        <f t="shared" ref="AF92" si="94">AVERAGE(AF62:AF91)</f>
        <v>5.8522222333333334</v>
      </c>
      <c r="AG92" s="13">
        <f t="shared" ref="AG92" si="95">AVERAGE(AG62:AG91)</f>
        <v>5.8522222333333334</v>
      </c>
      <c r="AH92" s="13">
        <f t="shared" ref="AH92" si="96">AVERAGE(AH62:AH91)</f>
        <v>5.8522222333333334</v>
      </c>
      <c r="AI92" s="13">
        <f t="shared" ref="AI92" si="97">AVERAGE(AI62:AI91)</f>
        <v>5.8522222333333334</v>
      </c>
      <c r="AJ92" s="13">
        <f t="shared" ref="AJ92" si="98">AVERAGE(AJ62:AJ91)</f>
        <v>5.8522222333333334</v>
      </c>
      <c r="AK92" s="13">
        <f t="shared" ref="AK92" si="99">AVERAGE(AK62:AK91)</f>
        <v>5.8522222333333334</v>
      </c>
      <c r="AL92" s="13">
        <f t="shared" ref="AL92" si="100">AVERAGE(AL62:AL91)</f>
        <v>5.8522222333333334</v>
      </c>
      <c r="AM92" s="13">
        <f t="shared" ref="AM92" si="101">AVERAGE(AM62:AM91)</f>
        <v>5.8522222333333334</v>
      </c>
      <c r="AN92" s="13">
        <f t="shared" ref="AN92" si="102">AVERAGE(AN62:AN91)</f>
        <v>5.8522222333333334</v>
      </c>
      <c r="AO92" s="13">
        <f t="shared" ref="AO92" si="103">AVERAGE(AO62:AO91)</f>
        <v>5.8522222333333334</v>
      </c>
      <c r="AP92" s="13">
        <f t="shared" ref="AP92" si="104">AVERAGE(AP62:AP91)</f>
        <v>5.8522222333333334</v>
      </c>
      <c r="AQ92" s="13">
        <f t="shared" ref="AQ92" si="105">AVERAGE(AQ62:AQ91)</f>
        <v>5.8522222333333334</v>
      </c>
      <c r="AR92" s="13">
        <f t="shared" ref="AR92" si="106">AVERAGE(AR62:AR91)</f>
        <v>5.8522222333333334</v>
      </c>
      <c r="AS92" s="13">
        <f t="shared" ref="AS92" si="107">AVERAGE(AS62:AS91)</f>
        <v>5.8522222333333334</v>
      </c>
      <c r="AT92" s="13">
        <f t="shared" ref="AT92" si="108">AVERAGE(AT62:AT91)</f>
        <v>5.8522222333333334</v>
      </c>
      <c r="AU92" s="13">
        <f t="shared" ref="AU92" si="109">AVERAGE(AU62:AU91)</f>
        <v>5.8522222333333334</v>
      </c>
      <c r="AV92" s="13">
        <f t="shared" ref="AV92" si="110">AVERAGE(AV62:AV91)</f>
        <v>5.8522222333333334</v>
      </c>
      <c r="AW92" s="13">
        <f t="shared" ref="AW92" si="111">AVERAGE(AW62:AW91)</f>
        <v>5.8522222333333334</v>
      </c>
      <c r="AX92" s="13">
        <f t="shared" ref="AX92" si="112">AVERAGE(AX62:AX91)</f>
        <v>5.8522222333333334</v>
      </c>
      <c r="AY92" s="13">
        <f t="shared" ref="AY92" si="113">AVERAGE(AY62:AY91)</f>
        <v>5.8522222333333334</v>
      </c>
      <c r="AZ92" s="13">
        <f t="shared" ref="AZ92" si="114">AVERAGE(AZ62:AZ91)</f>
        <v>5.8522222333333334</v>
      </c>
      <c r="BA92" s="13">
        <f t="shared" ref="BA92" si="115">AVERAGE(BA62:BA91)</f>
        <v>5.8522222333333334</v>
      </c>
      <c r="BB92" s="13">
        <f t="shared" ref="BB92" si="116">AVERAGE(BB62:BB91)</f>
        <v>5.8522222333333334</v>
      </c>
      <c r="BC92" s="13">
        <f t="shared" ref="BC92:BD92" si="117">AVERAGE(BC62:BC91)</f>
        <v>5.8522222333333334</v>
      </c>
      <c r="BD92" s="13">
        <f t="shared" si="117"/>
        <v>5.8522222333333334</v>
      </c>
      <c r="BE92" s="13">
        <f t="shared" ref="BE92" si="118">AVERAGE(BE62:BE91)</f>
        <v>5.8522222333333334</v>
      </c>
      <c r="BF92" s="13">
        <f t="shared" ref="BF92" si="119">AVERAGE(BF62:BF91)</f>
        <v>5.8522222333333334</v>
      </c>
      <c r="BG92" s="13">
        <f t="shared" ref="BG92" si="120">AVERAGE(BG62:BG91)</f>
        <v>5.8522222333333334</v>
      </c>
      <c r="BH92" s="13">
        <f t="shared" ref="BH92" si="121">AVERAGE(BH62:BH91)</f>
        <v>5.8522222333333334</v>
      </c>
      <c r="BI92" s="13">
        <f t="shared" ref="BI92" si="122">AVERAGE(BI62:BI91)</f>
        <v>5.8522222333333334</v>
      </c>
      <c r="BJ92" s="13">
        <f t="shared" ref="BJ92" si="123">AVERAGE(BJ62:BJ91)</f>
        <v>5.8522222333333334</v>
      </c>
      <c r="BK92" s="13">
        <f t="shared" ref="BK92" si="124">AVERAGE(BK62:BK91)</f>
        <v>5.8522222333333334</v>
      </c>
      <c r="BL92" s="13">
        <f t="shared" ref="BL92" si="125">AVERAGE(BL62:BL91)</f>
        <v>5.8522222333333334</v>
      </c>
      <c r="BM92" s="13">
        <f t="shared" ref="BM92" si="126">AVERAGE(BM62:BM91)</f>
        <v>5.8522222333333334</v>
      </c>
      <c r="BN92" s="13">
        <f t="shared" ref="BN92" si="127">AVERAGE(BN62:BN91)</f>
        <v>5.8522222333333334</v>
      </c>
      <c r="BO92" s="13">
        <f t="shared" ref="BO92" si="128">AVERAGE(BO62:BO91)</f>
        <v>5.8522222333333334</v>
      </c>
      <c r="BP92" s="13">
        <f t="shared" ref="BP92" si="129">AVERAGE(BP62:BP91)</f>
        <v>5.8522222333333334</v>
      </c>
      <c r="BQ92" s="13">
        <f t="shared" ref="BQ92" si="130">AVERAGE(BQ62:BQ91)</f>
        <v>5.8522222333333334</v>
      </c>
      <c r="BR92" s="13">
        <f t="shared" ref="BR92" si="131">AVERAGE(BR62:BR91)</f>
        <v>5.8522222333333334</v>
      </c>
      <c r="BS92" s="13">
        <f t="shared" ref="BS92" si="132">AVERAGE(BS62:BS91)</f>
        <v>5.8522222333333334</v>
      </c>
      <c r="BT92" s="13">
        <f t="shared" ref="BT92" si="133">AVERAGE(BT62:BT91)</f>
        <v>5.8522222333333334</v>
      </c>
      <c r="BU92" s="13">
        <f t="shared" ref="BU92" si="134">AVERAGE(BU62:BU91)</f>
        <v>5.8522222333333334</v>
      </c>
      <c r="BV92" s="13">
        <f t="shared" ref="BV92" si="135">AVERAGE(BV62:BV91)</f>
        <v>5.8522222333333334</v>
      </c>
      <c r="BW92" s="13">
        <f t="shared" ref="BW92" si="136">AVERAGE(BW62:BW91)</f>
        <v>5.8522222333333334</v>
      </c>
      <c r="BX92" s="13">
        <f t="shared" ref="BX92" si="137">AVERAGE(BX62:BX91)</f>
        <v>5.8522222333333334</v>
      </c>
      <c r="BY92" s="13">
        <f t="shared" ref="BY92" si="138">AVERAGE(BY62:BY91)</f>
        <v>5.8522222333333334</v>
      </c>
      <c r="BZ92" s="13">
        <f t="shared" ref="BZ92" si="139">AVERAGE(BZ62:BZ91)</f>
        <v>5.8522222333333334</v>
      </c>
      <c r="CA92" s="13">
        <f t="shared" ref="CA92" si="140">AVERAGE(CA62:CA91)</f>
        <v>5.8522222333333334</v>
      </c>
      <c r="CB92" s="13">
        <f t="shared" ref="CB92" si="141">AVERAGE(CB62:CB91)</f>
        <v>5.8522222333333334</v>
      </c>
      <c r="CC92" s="13">
        <f t="shared" ref="CC92" si="142">AVERAGE(CC62:CC91)</f>
        <v>5.8522222333333334</v>
      </c>
      <c r="CD92" s="13">
        <f t="shared" ref="CD92:CE92" si="143">AVERAGE(CD62:CD91)</f>
        <v>5.8522222333333334</v>
      </c>
      <c r="CE92" s="13">
        <f t="shared" si="143"/>
        <v>5.8522222333333334</v>
      </c>
      <c r="CF92" s="13">
        <f t="shared" ref="CF92" si="144">AVERAGE(CF62:CF91)</f>
        <v>5.8522222333333334</v>
      </c>
      <c r="CG92" s="13">
        <f t="shared" ref="CG92" si="145">AVERAGE(CG62:CG91)</f>
        <v>5.8522222333333334</v>
      </c>
      <c r="CH92" s="13">
        <f t="shared" ref="CH92" si="146">AVERAGE(CH62:CH91)</f>
        <v>5.8522222333333334</v>
      </c>
      <c r="CI92" s="13">
        <f t="shared" ref="CI92" si="147">AVERAGE(CI62:CI91)</f>
        <v>5.8522222333333334</v>
      </c>
      <c r="CJ92" s="13">
        <f t="shared" ref="CJ92" si="148">AVERAGE(CJ62:CJ91)</f>
        <v>5.8522222333333334</v>
      </c>
      <c r="CK92" s="13">
        <f t="shared" ref="CK92" si="149">AVERAGE(CK62:CK91)</f>
        <v>5.8522222333333334</v>
      </c>
      <c r="CL92" s="13">
        <f t="shared" ref="CL92" si="150">AVERAGE(CL62:CL91)</f>
        <v>5.8522222333333334</v>
      </c>
      <c r="CM92" s="13">
        <f t="shared" ref="CM92" si="151">AVERAGE(CM62:CM91)</f>
        <v>5.8522222333333334</v>
      </c>
      <c r="CN92" s="13">
        <f t="shared" ref="CN92" si="152">AVERAGE(CN62:CN91)</f>
        <v>5.8522222333333334</v>
      </c>
      <c r="CO92" s="13">
        <f t="shared" ref="CO92" si="153">AVERAGE(CO62:CO91)</f>
        <v>5.8522222333333334</v>
      </c>
      <c r="CP92" s="13">
        <f t="shared" ref="CP92" si="154">AVERAGE(CP62:CP91)</f>
        <v>5.8522222333333334</v>
      </c>
      <c r="CQ92" s="13">
        <f t="shared" ref="CQ92" si="155">AVERAGE(CQ62:CQ91)</f>
        <v>5.8522222333333334</v>
      </c>
      <c r="CR92" s="13">
        <f t="shared" ref="CR92" si="156">AVERAGE(CR62:CR91)</f>
        <v>5.8522222333333334</v>
      </c>
      <c r="CS92" s="13">
        <f t="shared" ref="CS92" si="157">AVERAGE(CS62:CS91)</f>
        <v>5.8522222333333334</v>
      </c>
      <c r="CT92" s="13">
        <f t="shared" ref="CT92" si="158">AVERAGE(CT62:CT91)</f>
        <v>5.8522222333333334</v>
      </c>
      <c r="CU92" s="13">
        <f t="shared" ref="CU92" si="159">AVERAGE(CU62:CU91)</f>
        <v>5.8522222333333334</v>
      </c>
      <c r="CV92" s="13">
        <f t="shared" ref="CV92" si="160">AVERAGE(CV62:CV91)</f>
        <v>5.8522222333333334</v>
      </c>
      <c r="CW92" s="13">
        <f t="shared" ref="CW92" si="161">AVERAGE(CW62:CW91)</f>
        <v>5.8522222333333334</v>
      </c>
      <c r="CX92" s="13">
        <f t="shared" ref="CX92" si="162">AVERAGE(CX62:CX91)</f>
        <v>5.8522222333333334</v>
      </c>
      <c r="CY92" s="13">
        <f t="shared" ref="CY92" si="163">AVERAGE(CY62:CY91)</f>
        <v>5.8522222333333334</v>
      </c>
      <c r="CZ92" s="13">
        <f t="shared" ref="CZ92" si="164">AVERAGE(CZ62:CZ91)</f>
        <v>5.8522222333333334</v>
      </c>
      <c r="DA92" s="13">
        <f t="shared" ref="DA92" si="165">AVERAGE(DA62:DA91)</f>
        <v>5.8522222333333334</v>
      </c>
      <c r="DB92" s="13">
        <f t="shared" ref="DB92" si="166">AVERAGE(DB62:DB91)</f>
        <v>5.8522222333333334</v>
      </c>
      <c r="DC92" s="13">
        <f t="shared" ref="DC92" si="167">AVERAGE(DC62:DC91)</f>
        <v>5.8522222333333334</v>
      </c>
      <c r="DD92" s="13">
        <f t="shared" ref="DD92" si="168">AVERAGE(DD62:DD91)</f>
        <v>5.8522222333333334</v>
      </c>
      <c r="DE92" s="13">
        <f t="shared" ref="DE92:DF92" si="169">AVERAGE(DE62:DE91)</f>
        <v>5.8522222333333334</v>
      </c>
      <c r="DF92" s="13">
        <f t="shared" si="169"/>
        <v>5.8522222333333334</v>
      </c>
      <c r="DG92" s="13">
        <f t="shared" ref="DG92" si="170">AVERAGE(DG62:DG91)</f>
        <v>5.8522222333333334</v>
      </c>
      <c r="DH92" s="13">
        <f t="shared" ref="DH92" si="171">AVERAGE(DH62:DH91)</f>
        <v>5.8522222333333334</v>
      </c>
      <c r="DI92" s="13">
        <f t="shared" ref="DI92" si="172">AVERAGE(DI62:DI91)</f>
        <v>5.8522222333333334</v>
      </c>
      <c r="DJ92" s="13">
        <f t="shared" ref="DJ92" si="173">AVERAGE(DJ62:DJ91)</f>
        <v>5.8522222333333334</v>
      </c>
      <c r="DK92" s="13">
        <f t="shared" ref="DK92" si="174">AVERAGE(DK62:DK91)</f>
        <v>5.8522222333333334</v>
      </c>
      <c r="DL92" s="13">
        <f t="shared" ref="DL92" si="175">AVERAGE(DL62:DL91)</f>
        <v>5.8522222333333334</v>
      </c>
      <c r="DM92" s="13">
        <f t="shared" ref="DM92" si="176">AVERAGE(DM62:DM91)</f>
        <v>5.8522222333333334</v>
      </c>
      <c r="DN92" s="13">
        <f t="shared" ref="DN92" si="177">AVERAGE(DN62:DN91)</f>
        <v>5.8522222333333334</v>
      </c>
      <c r="DO92" s="13">
        <f t="shared" ref="DO92" si="178">AVERAGE(DO62:DO91)</f>
        <v>5.8522222333333334</v>
      </c>
      <c r="DP92" s="13">
        <f t="shared" ref="DP92" si="179">AVERAGE(DP62:DP91)</f>
        <v>5.8522222333333334</v>
      </c>
      <c r="DQ92" s="13">
        <f t="shared" ref="DQ92" si="180">AVERAGE(DQ62:DQ91)</f>
        <v>5.8522222333333334</v>
      </c>
      <c r="DR92" s="13">
        <f t="shared" ref="DR92" si="181">AVERAGE(DR62:DR91)</f>
        <v>5.8522222333333334</v>
      </c>
      <c r="DS92" s="13">
        <f t="shared" ref="DS92" si="182">AVERAGE(DS62:DS91)</f>
        <v>5.8522222333333334</v>
      </c>
      <c r="DT92" s="13">
        <f t="shared" ref="DT92" si="183">AVERAGE(DT62:DT91)</f>
        <v>5.8522222333333334</v>
      </c>
      <c r="DU92" s="13">
        <f t="shared" ref="DU92" si="184">AVERAGE(DU62:DU91)</f>
        <v>5.8522222333333334</v>
      </c>
      <c r="DV92" s="13">
        <f t="shared" ref="DV92" si="185">AVERAGE(DV62:DV91)</f>
        <v>5.8522222333333334</v>
      </c>
      <c r="DW92" s="13">
        <f t="shared" ref="DW92" si="186">AVERAGE(DW62:DW91)</f>
        <v>5.8522222333333334</v>
      </c>
      <c r="DX92" s="13">
        <f t="shared" ref="DX92" si="187">AVERAGE(DX62:DX91)</f>
        <v>5.8522222333333334</v>
      </c>
      <c r="DY92" s="13">
        <f t="shared" ref="DY92" si="188">AVERAGE(DY62:DY91)</f>
        <v>5.8522222333333334</v>
      </c>
      <c r="DZ92" s="13">
        <f t="shared" ref="DZ92" si="189">AVERAGE(DZ62:DZ91)</f>
        <v>5.8522222333333334</v>
      </c>
      <c r="EA92" s="13">
        <f t="shared" ref="EA92" si="190">AVERAGE(EA62:EA91)</f>
        <v>5.8522222333333334</v>
      </c>
      <c r="EB92" s="13">
        <f t="shared" ref="EB92" si="191">AVERAGE(EB62:EB91)</f>
        <v>5.8522222333333334</v>
      </c>
      <c r="EC92" s="13">
        <f t="shared" ref="EC92" si="192">AVERAGE(EC62:EC91)</f>
        <v>5.8522222333333334</v>
      </c>
      <c r="ED92" s="13">
        <f t="shared" ref="ED92" si="193">AVERAGE(ED62:ED91)</f>
        <v>5.8522222333333334</v>
      </c>
      <c r="EE92" s="13">
        <f t="shared" ref="EE92" si="194">AVERAGE(EE62:EE91)</f>
        <v>5.8522222333333334</v>
      </c>
      <c r="EF92" s="13">
        <f t="shared" ref="EF92:EG92" si="195">AVERAGE(EF62:EF91)</f>
        <v>5.8522222333333334</v>
      </c>
      <c r="EG92" s="13">
        <f t="shared" si="195"/>
        <v>5.8522222333333334</v>
      </c>
      <c r="EH92" s="13">
        <f t="shared" ref="EH92" si="196">AVERAGE(EH62:EH91)</f>
        <v>5.8522222333333334</v>
      </c>
      <c r="EI92" s="13">
        <f t="shared" ref="EI92" si="197">AVERAGE(EI62:EI91)</f>
        <v>5.8522222333333334</v>
      </c>
      <c r="EJ92" s="13">
        <f t="shared" ref="EJ92" si="198">AVERAGE(EJ62:EJ91)</f>
        <v>5.8522222333333334</v>
      </c>
      <c r="EK92" s="13">
        <f t="shared" ref="EK92" si="199">AVERAGE(EK62:EK91)</f>
        <v>5.8522222333333334</v>
      </c>
      <c r="EL92" s="13">
        <f t="shared" ref="EL92" si="200">AVERAGE(EL62:EL91)</f>
        <v>5.8522222333333334</v>
      </c>
      <c r="EM92" s="13">
        <f t="shared" ref="EM92" si="201">AVERAGE(EM62:EM91)</f>
        <v>5.8522222333333334</v>
      </c>
      <c r="EN92" s="13">
        <f t="shared" ref="EN92" si="202">AVERAGE(EN62:EN91)</f>
        <v>5.8522222333333334</v>
      </c>
      <c r="EO92" s="13">
        <f t="shared" ref="EO92" si="203">AVERAGE(EO62:EO91)</f>
        <v>5.8522222333333334</v>
      </c>
      <c r="EP92" s="13">
        <f t="shared" ref="EP92" si="204">AVERAGE(EP62:EP91)</f>
        <v>5.8522222333333334</v>
      </c>
      <c r="EQ92" s="13">
        <f t="shared" ref="EQ92" si="205">AVERAGE(EQ62:EQ91)</f>
        <v>5.8522222333333334</v>
      </c>
    </row>
    <row r="93" spans="1:147" x14ac:dyDescent="0.25">
      <c r="A93" s="2" t="s">
        <v>59</v>
      </c>
      <c r="B93" s="13">
        <f>MEDIAN(B62:B91)</f>
        <v>0</v>
      </c>
      <c r="C93" s="13">
        <f t="shared" ref="C93:AC93" si="206">MEDIAN(C62:C91)</f>
        <v>0</v>
      </c>
      <c r="D93" s="13">
        <f t="shared" si="206"/>
        <v>0</v>
      </c>
      <c r="E93" s="13">
        <f t="shared" si="206"/>
        <v>0</v>
      </c>
      <c r="F93" s="13">
        <f t="shared" si="206"/>
        <v>0</v>
      </c>
      <c r="G93" s="13">
        <f t="shared" si="206"/>
        <v>0</v>
      </c>
      <c r="H93" s="13">
        <f t="shared" si="206"/>
        <v>0</v>
      </c>
      <c r="I93" s="13">
        <f t="shared" si="206"/>
        <v>0</v>
      </c>
      <c r="J93" s="13">
        <f t="shared" si="206"/>
        <v>0</v>
      </c>
      <c r="K93" s="13">
        <f t="shared" si="206"/>
        <v>0</v>
      </c>
      <c r="L93" s="13">
        <f t="shared" si="206"/>
        <v>0</v>
      </c>
      <c r="M93" s="13">
        <f t="shared" si="206"/>
        <v>0</v>
      </c>
      <c r="N93" s="13">
        <f t="shared" si="206"/>
        <v>0</v>
      </c>
      <c r="O93" s="13">
        <f t="shared" si="206"/>
        <v>0</v>
      </c>
      <c r="P93" s="13">
        <f t="shared" si="206"/>
        <v>0</v>
      </c>
      <c r="Q93" s="13">
        <f t="shared" si="206"/>
        <v>0</v>
      </c>
      <c r="R93" s="13">
        <f t="shared" si="206"/>
        <v>0</v>
      </c>
      <c r="S93" s="13">
        <f t="shared" si="206"/>
        <v>0</v>
      </c>
      <c r="T93" s="13">
        <f t="shared" si="206"/>
        <v>0</v>
      </c>
      <c r="U93" s="13">
        <f t="shared" si="206"/>
        <v>0</v>
      </c>
      <c r="V93" s="13">
        <f t="shared" si="206"/>
        <v>0</v>
      </c>
      <c r="W93" s="13">
        <f t="shared" si="206"/>
        <v>0</v>
      </c>
      <c r="X93" s="13">
        <f t="shared" si="206"/>
        <v>0</v>
      </c>
      <c r="Y93" s="13">
        <f t="shared" si="206"/>
        <v>0</v>
      </c>
      <c r="Z93" s="13">
        <f t="shared" si="206"/>
        <v>0</v>
      </c>
      <c r="AA93" s="13">
        <f t="shared" si="206"/>
        <v>0</v>
      </c>
      <c r="AB93" s="13">
        <f t="shared" si="206"/>
        <v>0</v>
      </c>
      <c r="AC93" s="13">
        <f t="shared" si="206"/>
        <v>0</v>
      </c>
      <c r="AD93" s="13">
        <f t="shared" ref="AD93:CO93" si="207">MEDIAN(AD62:AD91)</f>
        <v>0</v>
      </c>
      <c r="AE93" s="13">
        <f t="shared" si="207"/>
        <v>0</v>
      </c>
      <c r="AF93" s="13">
        <f t="shared" si="207"/>
        <v>0</v>
      </c>
      <c r="AG93" s="13">
        <f t="shared" si="207"/>
        <v>0</v>
      </c>
      <c r="AH93" s="13">
        <f t="shared" si="207"/>
        <v>0</v>
      </c>
      <c r="AI93" s="13">
        <f t="shared" si="207"/>
        <v>0</v>
      </c>
      <c r="AJ93" s="13">
        <f t="shared" si="207"/>
        <v>0</v>
      </c>
      <c r="AK93" s="13">
        <f t="shared" si="207"/>
        <v>0</v>
      </c>
      <c r="AL93" s="13">
        <f t="shared" si="207"/>
        <v>0</v>
      </c>
      <c r="AM93" s="13">
        <f t="shared" si="207"/>
        <v>0</v>
      </c>
      <c r="AN93" s="13">
        <f t="shared" si="207"/>
        <v>0</v>
      </c>
      <c r="AO93" s="13">
        <f t="shared" si="207"/>
        <v>0</v>
      </c>
      <c r="AP93" s="13">
        <f t="shared" si="207"/>
        <v>0</v>
      </c>
      <c r="AQ93" s="13">
        <f t="shared" si="207"/>
        <v>0</v>
      </c>
      <c r="AR93" s="13">
        <f t="shared" si="207"/>
        <v>0</v>
      </c>
      <c r="AS93" s="13">
        <f t="shared" si="207"/>
        <v>0</v>
      </c>
      <c r="AT93" s="13">
        <f t="shared" si="207"/>
        <v>0</v>
      </c>
      <c r="AU93" s="13">
        <f t="shared" si="207"/>
        <v>0</v>
      </c>
      <c r="AV93" s="13">
        <f t="shared" si="207"/>
        <v>0</v>
      </c>
      <c r="AW93" s="13">
        <f t="shared" si="207"/>
        <v>0</v>
      </c>
      <c r="AX93" s="13">
        <f t="shared" si="207"/>
        <v>0</v>
      </c>
      <c r="AY93" s="13">
        <f t="shared" si="207"/>
        <v>0</v>
      </c>
      <c r="AZ93" s="13">
        <f t="shared" si="207"/>
        <v>0</v>
      </c>
      <c r="BA93" s="13">
        <f t="shared" si="207"/>
        <v>0</v>
      </c>
      <c r="BB93" s="13">
        <f t="shared" si="207"/>
        <v>0</v>
      </c>
      <c r="BC93" s="13">
        <f t="shared" si="207"/>
        <v>0</v>
      </c>
      <c r="BD93" s="13">
        <f t="shared" si="207"/>
        <v>0</v>
      </c>
      <c r="BE93" s="13">
        <f t="shared" si="207"/>
        <v>0</v>
      </c>
      <c r="BF93" s="13">
        <f t="shared" si="207"/>
        <v>0</v>
      </c>
      <c r="BG93" s="13">
        <f t="shared" si="207"/>
        <v>0</v>
      </c>
      <c r="BH93" s="13">
        <f t="shared" si="207"/>
        <v>0</v>
      </c>
      <c r="BI93" s="13">
        <f t="shared" si="207"/>
        <v>0</v>
      </c>
      <c r="BJ93" s="13">
        <f t="shared" si="207"/>
        <v>0</v>
      </c>
      <c r="BK93" s="13">
        <f t="shared" si="207"/>
        <v>0</v>
      </c>
      <c r="BL93" s="13">
        <f t="shared" si="207"/>
        <v>0</v>
      </c>
      <c r="BM93" s="13">
        <f t="shared" si="207"/>
        <v>0</v>
      </c>
      <c r="BN93" s="13">
        <f t="shared" si="207"/>
        <v>0</v>
      </c>
      <c r="BO93" s="13">
        <f t="shared" si="207"/>
        <v>0</v>
      </c>
      <c r="BP93" s="13">
        <f t="shared" si="207"/>
        <v>0</v>
      </c>
      <c r="BQ93" s="13">
        <f t="shared" si="207"/>
        <v>0</v>
      </c>
      <c r="BR93" s="13">
        <f t="shared" si="207"/>
        <v>0</v>
      </c>
      <c r="BS93" s="13">
        <f t="shared" si="207"/>
        <v>0</v>
      </c>
      <c r="BT93" s="13">
        <f t="shared" si="207"/>
        <v>0</v>
      </c>
      <c r="BU93" s="13">
        <f t="shared" si="207"/>
        <v>0</v>
      </c>
      <c r="BV93" s="13">
        <f t="shared" si="207"/>
        <v>0</v>
      </c>
      <c r="BW93" s="13">
        <f t="shared" si="207"/>
        <v>0</v>
      </c>
      <c r="BX93" s="13">
        <f t="shared" si="207"/>
        <v>0</v>
      </c>
      <c r="BY93" s="13">
        <f t="shared" si="207"/>
        <v>0</v>
      </c>
      <c r="BZ93" s="13">
        <f t="shared" si="207"/>
        <v>0</v>
      </c>
      <c r="CA93" s="13">
        <f t="shared" si="207"/>
        <v>0</v>
      </c>
      <c r="CB93" s="13">
        <f t="shared" si="207"/>
        <v>0</v>
      </c>
      <c r="CC93" s="13">
        <f t="shared" si="207"/>
        <v>0</v>
      </c>
      <c r="CD93" s="13">
        <f t="shared" si="207"/>
        <v>0</v>
      </c>
      <c r="CE93" s="13">
        <f t="shared" si="207"/>
        <v>0</v>
      </c>
      <c r="CF93" s="13">
        <f t="shared" si="207"/>
        <v>0</v>
      </c>
      <c r="CG93" s="13">
        <f t="shared" si="207"/>
        <v>0</v>
      </c>
      <c r="CH93" s="13">
        <f t="shared" si="207"/>
        <v>0</v>
      </c>
      <c r="CI93" s="13">
        <f t="shared" si="207"/>
        <v>0</v>
      </c>
      <c r="CJ93" s="13">
        <f t="shared" si="207"/>
        <v>0</v>
      </c>
      <c r="CK93" s="13">
        <f t="shared" si="207"/>
        <v>0</v>
      </c>
      <c r="CL93" s="13">
        <f t="shared" si="207"/>
        <v>0</v>
      </c>
      <c r="CM93" s="13">
        <f t="shared" si="207"/>
        <v>0</v>
      </c>
      <c r="CN93" s="13">
        <f t="shared" si="207"/>
        <v>0</v>
      </c>
      <c r="CO93" s="13">
        <f t="shared" si="207"/>
        <v>0</v>
      </c>
      <c r="CP93" s="13">
        <f t="shared" ref="CP93:EQ93" si="208">MEDIAN(CP62:CP91)</f>
        <v>0</v>
      </c>
      <c r="CQ93" s="13">
        <f t="shared" si="208"/>
        <v>0</v>
      </c>
      <c r="CR93" s="13">
        <f t="shared" si="208"/>
        <v>0</v>
      </c>
      <c r="CS93" s="13">
        <f t="shared" si="208"/>
        <v>0</v>
      </c>
      <c r="CT93" s="13">
        <f t="shared" si="208"/>
        <v>0</v>
      </c>
      <c r="CU93" s="13">
        <f t="shared" si="208"/>
        <v>0</v>
      </c>
      <c r="CV93" s="13">
        <f t="shared" si="208"/>
        <v>0</v>
      </c>
      <c r="CW93" s="13">
        <f t="shared" si="208"/>
        <v>0</v>
      </c>
      <c r="CX93" s="13">
        <f t="shared" si="208"/>
        <v>0</v>
      </c>
      <c r="CY93" s="13">
        <f t="shared" si="208"/>
        <v>0</v>
      </c>
      <c r="CZ93" s="13">
        <f t="shared" si="208"/>
        <v>0</v>
      </c>
      <c r="DA93" s="13">
        <f t="shared" si="208"/>
        <v>0</v>
      </c>
      <c r="DB93" s="13">
        <f t="shared" si="208"/>
        <v>0</v>
      </c>
      <c r="DC93" s="13">
        <f t="shared" si="208"/>
        <v>0</v>
      </c>
      <c r="DD93" s="13">
        <f t="shared" si="208"/>
        <v>0</v>
      </c>
      <c r="DE93" s="13">
        <f t="shared" si="208"/>
        <v>0</v>
      </c>
      <c r="DF93" s="13">
        <f t="shared" si="208"/>
        <v>0</v>
      </c>
      <c r="DG93" s="13">
        <f t="shared" si="208"/>
        <v>0</v>
      </c>
      <c r="DH93" s="13">
        <f t="shared" si="208"/>
        <v>0</v>
      </c>
      <c r="DI93" s="13">
        <f t="shared" si="208"/>
        <v>0</v>
      </c>
      <c r="DJ93" s="13">
        <f t="shared" si="208"/>
        <v>0</v>
      </c>
      <c r="DK93" s="13">
        <f t="shared" si="208"/>
        <v>0</v>
      </c>
      <c r="DL93" s="13">
        <f t="shared" si="208"/>
        <v>0</v>
      </c>
      <c r="DM93" s="13">
        <f t="shared" si="208"/>
        <v>0</v>
      </c>
      <c r="DN93" s="13">
        <f t="shared" si="208"/>
        <v>0</v>
      </c>
      <c r="DO93" s="13">
        <f t="shared" si="208"/>
        <v>0</v>
      </c>
      <c r="DP93" s="13">
        <f t="shared" si="208"/>
        <v>0</v>
      </c>
      <c r="DQ93" s="13">
        <f t="shared" si="208"/>
        <v>0</v>
      </c>
      <c r="DR93" s="13">
        <f t="shared" si="208"/>
        <v>0</v>
      </c>
      <c r="DS93" s="13">
        <f t="shared" si="208"/>
        <v>0</v>
      </c>
      <c r="DT93" s="13">
        <f t="shared" si="208"/>
        <v>0</v>
      </c>
      <c r="DU93" s="13">
        <f t="shared" si="208"/>
        <v>0</v>
      </c>
      <c r="DV93" s="13">
        <f t="shared" si="208"/>
        <v>0</v>
      </c>
      <c r="DW93" s="13">
        <f t="shared" si="208"/>
        <v>0</v>
      </c>
      <c r="DX93" s="13">
        <f t="shared" si="208"/>
        <v>0</v>
      </c>
      <c r="DY93" s="13">
        <f t="shared" si="208"/>
        <v>0</v>
      </c>
      <c r="DZ93" s="13">
        <f t="shared" si="208"/>
        <v>0</v>
      </c>
      <c r="EA93" s="13">
        <f t="shared" si="208"/>
        <v>0</v>
      </c>
      <c r="EB93" s="13">
        <f t="shared" si="208"/>
        <v>0</v>
      </c>
      <c r="EC93" s="13">
        <f t="shared" si="208"/>
        <v>0</v>
      </c>
      <c r="ED93" s="13">
        <f t="shared" si="208"/>
        <v>0</v>
      </c>
      <c r="EE93" s="13">
        <f t="shared" si="208"/>
        <v>0</v>
      </c>
      <c r="EF93" s="13">
        <f t="shared" si="208"/>
        <v>0</v>
      </c>
      <c r="EG93" s="13">
        <f t="shared" si="208"/>
        <v>0</v>
      </c>
      <c r="EH93" s="13">
        <f t="shared" si="208"/>
        <v>0</v>
      </c>
      <c r="EI93" s="13">
        <f t="shared" si="208"/>
        <v>0</v>
      </c>
      <c r="EJ93" s="13">
        <f t="shared" si="208"/>
        <v>0</v>
      </c>
      <c r="EK93" s="13">
        <f t="shared" si="208"/>
        <v>0</v>
      </c>
      <c r="EL93" s="13">
        <f t="shared" si="208"/>
        <v>0</v>
      </c>
      <c r="EM93" s="13">
        <f t="shared" si="208"/>
        <v>0</v>
      </c>
      <c r="EN93" s="13">
        <f t="shared" si="208"/>
        <v>0</v>
      </c>
      <c r="EO93" s="13">
        <f t="shared" si="208"/>
        <v>0</v>
      </c>
      <c r="EP93" s="13">
        <f t="shared" si="208"/>
        <v>0</v>
      </c>
      <c r="EQ93" s="13">
        <f t="shared" si="208"/>
        <v>0</v>
      </c>
    </row>
    <row r="94" spans="1:147" x14ac:dyDescent="0.25">
      <c r="A94" s="2" t="s">
        <v>193</v>
      </c>
      <c r="B94" s="13">
        <f>B93/0.99</f>
        <v>0</v>
      </c>
      <c r="C94" s="13">
        <f t="shared" ref="C94:AC94" si="209">C93/0.99</f>
        <v>0</v>
      </c>
      <c r="D94" s="13">
        <f t="shared" si="209"/>
        <v>0</v>
      </c>
      <c r="E94" s="13">
        <f t="shared" si="209"/>
        <v>0</v>
      </c>
      <c r="F94" s="13">
        <f t="shared" si="209"/>
        <v>0</v>
      </c>
      <c r="G94" s="13">
        <f t="shared" si="209"/>
        <v>0</v>
      </c>
      <c r="H94" s="13">
        <f t="shared" si="209"/>
        <v>0</v>
      </c>
      <c r="I94" s="13">
        <f t="shared" si="209"/>
        <v>0</v>
      </c>
      <c r="J94" s="13">
        <f t="shared" si="209"/>
        <v>0</v>
      </c>
      <c r="K94" s="13">
        <f t="shared" si="209"/>
        <v>0</v>
      </c>
      <c r="L94" s="13">
        <f t="shared" si="209"/>
        <v>0</v>
      </c>
      <c r="M94" s="13">
        <f t="shared" si="209"/>
        <v>0</v>
      </c>
      <c r="N94" s="13">
        <f t="shared" si="209"/>
        <v>0</v>
      </c>
      <c r="O94" s="13">
        <f t="shared" si="209"/>
        <v>0</v>
      </c>
      <c r="P94" s="13">
        <f t="shared" si="209"/>
        <v>0</v>
      </c>
      <c r="Q94" s="13">
        <f t="shared" si="209"/>
        <v>0</v>
      </c>
      <c r="R94" s="13">
        <f t="shared" si="209"/>
        <v>0</v>
      </c>
      <c r="S94" s="13">
        <f t="shared" si="209"/>
        <v>0</v>
      </c>
      <c r="T94" s="13">
        <f t="shared" si="209"/>
        <v>0</v>
      </c>
      <c r="U94" s="13">
        <f t="shared" si="209"/>
        <v>0</v>
      </c>
      <c r="V94" s="13">
        <f t="shared" si="209"/>
        <v>0</v>
      </c>
      <c r="W94" s="13">
        <f t="shared" si="209"/>
        <v>0</v>
      </c>
      <c r="X94" s="13">
        <f t="shared" si="209"/>
        <v>0</v>
      </c>
      <c r="Y94" s="13">
        <f t="shared" si="209"/>
        <v>0</v>
      </c>
      <c r="Z94" s="13">
        <f t="shared" si="209"/>
        <v>0</v>
      </c>
      <c r="AA94" s="13">
        <f t="shared" si="209"/>
        <v>0</v>
      </c>
      <c r="AB94" s="13">
        <f t="shared" si="209"/>
        <v>0</v>
      </c>
      <c r="AC94" s="13">
        <f t="shared" si="209"/>
        <v>0</v>
      </c>
      <c r="AD94" s="13">
        <f t="shared" ref="AD94" si="210">AD93/0.99</f>
        <v>0</v>
      </c>
      <c r="AE94" s="13">
        <f t="shared" ref="AE94" si="211">AE93/0.99</f>
        <v>0</v>
      </c>
      <c r="AF94" s="13">
        <f t="shared" ref="AF94" si="212">AF93/0.99</f>
        <v>0</v>
      </c>
      <c r="AG94" s="13">
        <f t="shared" ref="AG94" si="213">AG93/0.99</f>
        <v>0</v>
      </c>
      <c r="AH94" s="13">
        <f t="shared" ref="AH94" si="214">AH93/0.99</f>
        <v>0</v>
      </c>
      <c r="AI94" s="13">
        <f t="shared" ref="AI94" si="215">AI93/0.99</f>
        <v>0</v>
      </c>
      <c r="AJ94" s="13">
        <f t="shared" ref="AJ94" si="216">AJ93/0.99</f>
        <v>0</v>
      </c>
      <c r="AK94" s="13">
        <f t="shared" ref="AK94" si="217">AK93/0.99</f>
        <v>0</v>
      </c>
      <c r="AL94" s="13">
        <f t="shared" ref="AL94" si="218">AL93/0.99</f>
        <v>0</v>
      </c>
      <c r="AM94" s="13">
        <f t="shared" ref="AM94" si="219">AM93/0.99</f>
        <v>0</v>
      </c>
      <c r="AN94" s="13">
        <f t="shared" ref="AN94" si="220">AN93/0.99</f>
        <v>0</v>
      </c>
      <c r="AO94" s="13">
        <f t="shared" ref="AO94" si="221">AO93/0.99</f>
        <v>0</v>
      </c>
      <c r="AP94" s="13">
        <f t="shared" ref="AP94" si="222">AP93/0.99</f>
        <v>0</v>
      </c>
      <c r="AQ94" s="13">
        <f t="shared" ref="AQ94" si="223">AQ93/0.99</f>
        <v>0</v>
      </c>
      <c r="AR94" s="13">
        <f t="shared" ref="AR94" si="224">AR93/0.99</f>
        <v>0</v>
      </c>
      <c r="AS94" s="13">
        <f t="shared" ref="AS94" si="225">AS93/0.99</f>
        <v>0</v>
      </c>
      <c r="AT94" s="13">
        <f t="shared" ref="AT94" si="226">AT93/0.99</f>
        <v>0</v>
      </c>
      <c r="AU94" s="13">
        <f t="shared" ref="AU94" si="227">AU93/0.99</f>
        <v>0</v>
      </c>
      <c r="AV94" s="13">
        <f t="shared" ref="AV94" si="228">AV93/0.99</f>
        <v>0</v>
      </c>
      <c r="AW94" s="13">
        <f t="shared" ref="AW94" si="229">AW93/0.99</f>
        <v>0</v>
      </c>
      <c r="AX94" s="13">
        <f t="shared" ref="AX94" si="230">AX93/0.99</f>
        <v>0</v>
      </c>
      <c r="AY94" s="13">
        <f t="shared" ref="AY94" si="231">AY93/0.99</f>
        <v>0</v>
      </c>
      <c r="AZ94" s="13">
        <f t="shared" ref="AZ94" si="232">AZ93/0.99</f>
        <v>0</v>
      </c>
      <c r="BA94" s="13">
        <f t="shared" ref="BA94" si="233">BA93/0.99</f>
        <v>0</v>
      </c>
      <c r="BB94" s="13">
        <f t="shared" ref="BB94" si="234">BB93/0.99</f>
        <v>0</v>
      </c>
      <c r="BC94" s="13">
        <f t="shared" ref="BC94:BD94" si="235">BC93/0.99</f>
        <v>0</v>
      </c>
      <c r="BD94" s="13">
        <f t="shared" si="235"/>
        <v>0</v>
      </c>
      <c r="BE94" s="13">
        <f t="shared" ref="BE94" si="236">BE93/0.99</f>
        <v>0</v>
      </c>
      <c r="BF94" s="13">
        <f t="shared" ref="BF94" si="237">BF93/0.99</f>
        <v>0</v>
      </c>
      <c r="BG94" s="13">
        <f t="shared" ref="BG94" si="238">BG93/0.99</f>
        <v>0</v>
      </c>
      <c r="BH94" s="13">
        <f t="shared" ref="BH94" si="239">BH93/0.99</f>
        <v>0</v>
      </c>
      <c r="BI94" s="13">
        <f t="shared" ref="BI94" si="240">BI93/0.99</f>
        <v>0</v>
      </c>
      <c r="BJ94" s="13">
        <f t="shared" ref="BJ94" si="241">BJ93/0.99</f>
        <v>0</v>
      </c>
      <c r="BK94" s="13">
        <f t="shared" ref="BK94" si="242">BK93/0.99</f>
        <v>0</v>
      </c>
      <c r="BL94" s="13">
        <f t="shared" ref="BL94" si="243">BL93/0.99</f>
        <v>0</v>
      </c>
      <c r="BM94" s="13">
        <f t="shared" ref="BM94" si="244">BM93/0.99</f>
        <v>0</v>
      </c>
      <c r="BN94" s="13">
        <f t="shared" ref="BN94" si="245">BN93/0.99</f>
        <v>0</v>
      </c>
      <c r="BO94" s="13">
        <f t="shared" ref="BO94" si="246">BO93/0.99</f>
        <v>0</v>
      </c>
      <c r="BP94" s="13">
        <f t="shared" ref="BP94" si="247">BP93/0.99</f>
        <v>0</v>
      </c>
      <c r="BQ94" s="13">
        <f t="shared" ref="BQ94" si="248">BQ93/0.99</f>
        <v>0</v>
      </c>
      <c r="BR94" s="13">
        <f t="shared" ref="BR94" si="249">BR93/0.99</f>
        <v>0</v>
      </c>
      <c r="BS94" s="13">
        <f t="shared" ref="BS94" si="250">BS93/0.99</f>
        <v>0</v>
      </c>
      <c r="BT94" s="13">
        <f t="shared" ref="BT94" si="251">BT93/0.99</f>
        <v>0</v>
      </c>
      <c r="BU94" s="13">
        <f t="shared" ref="BU94" si="252">BU93/0.99</f>
        <v>0</v>
      </c>
      <c r="BV94" s="13">
        <f t="shared" ref="BV94" si="253">BV93/0.99</f>
        <v>0</v>
      </c>
      <c r="BW94" s="13">
        <f t="shared" ref="BW94" si="254">BW93/0.99</f>
        <v>0</v>
      </c>
      <c r="BX94" s="13">
        <f t="shared" ref="BX94" si="255">BX93/0.99</f>
        <v>0</v>
      </c>
      <c r="BY94" s="13">
        <f t="shared" ref="BY94" si="256">BY93/0.99</f>
        <v>0</v>
      </c>
      <c r="BZ94" s="13">
        <f t="shared" ref="BZ94" si="257">BZ93/0.99</f>
        <v>0</v>
      </c>
      <c r="CA94" s="13">
        <f t="shared" ref="CA94" si="258">CA93/0.99</f>
        <v>0</v>
      </c>
      <c r="CB94" s="13">
        <f t="shared" ref="CB94" si="259">CB93/0.99</f>
        <v>0</v>
      </c>
      <c r="CC94" s="13">
        <f t="shared" ref="CC94" si="260">CC93/0.99</f>
        <v>0</v>
      </c>
      <c r="CD94" s="13">
        <f t="shared" ref="CD94:CE94" si="261">CD93/0.99</f>
        <v>0</v>
      </c>
      <c r="CE94" s="13">
        <f t="shared" si="261"/>
        <v>0</v>
      </c>
      <c r="CF94" s="13">
        <f t="shared" ref="CF94" si="262">CF93/0.99</f>
        <v>0</v>
      </c>
      <c r="CG94" s="13">
        <f t="shared" ref="CG94" si="263">CG93/0.99</f>
        <v>0</v>
      </c>
      <c r="CH94" s="13">
        <f t="shared" ref="CH94" si="264">CH93/0.99</f>
        <v>0</v>
      </c>
      <c r="CI94" s="13">
        <f t="shared" ref="CI94" si="265">CI93/0.99</f>
        <v>0</v>
      </c>
      <c r="CJ94" s="13">
        <f t="shared" ref="CJ94" si="266">CJ93/0.99</f>
        <v>0</v>
      </c>
      <c r="CK94" s="13">
        <f t="shared" ref="CK94" si="267">CK93/0.99</f>
        <v>0</v>
      </c>
      <c r="CL94" s="13">
        <f t="shared" ref="CL94" si="268">CL93/0.99</f>
        <v>0</v>
      </c>
      <c r="CM94" s="13">
        <f t="shared" ref="CM94" si="269">CM93/0.99</f>
        <v>0</v>
      </c>
      <c r="CN94" s="13">
        <f t="shared" ref="CN94" si="270">CN93/0.99</f>
        <v>0</v>
      </c>
      <c r="CO94" s="13">
        <f t="shared" ref="CO94" si="271">CO93/0.99</f>
        <v>0</v>
      </c>
      <c r="CP94" s="13">
        <f t="shared" ref="CP94" si="272">CP93/0.99</f>
        <v>0</v>
      </c>
      <c r="CQ94" s="13">
        <f t="shared" ref="CQ94" si="273">CQ93/0.99</f>
        <v>0</v>
      </c>
      <c r="CR94" s="13">
        <f t="shared" ref="CR94" si="274">CR93/0.99</f>
        <v>0</v>
      </c>
      <c r="CS94" s="13">
        <f t="shared" ref="CS94" si="275">CS93/0.99</f>
        <v>0</v>
      </c>
      <c r="CT94" s="13">
        <f t="shared" ref="CT94" si="276">CT93/0.99</f>
        <v>0</v>
      </c>
      <c r="CU94" s="13">
        <f t="shared" ref="CU94" si="277">CU93/0.99</f>
        <v>0</v>
      </c>
      <c r="CV94" s="13">
        <f t="shared" ref="CV94" si="278">CV93/0.99</f>
        <v>0</v>
      </c>
      <c r="CW94" s="13">
        <f t="shared" ref="CW94" si="279">CW93/0.99</f>
        <v>0</v>
      </c>
      <c r="CX94" s="13">
        <f t="shared" ref="CX94" si="280">CX93/0.99</f>
        <v>0</v>
      </c>
      <c r="CY94" s="13">
        <f t="shared" ref="CY94" si="281">CY93/0.99</f>
        <v>0</v>
      </c>
      <c r="CZ94" s="13">
        <f t="shared" ref="CZ94" si="282">CZ93/0.99</f>
        <v>0</v>
      </c>
      <c r="DA94" s="13">
        <f t="shared" ref="DA94" si="283">DA93/0.99</f>
        <v>0</v>
      </c>
      <c r="DB94" s="13">
        <f t="shared" ref="DB94" si="284">DB93/0.99</f>
        <v>0</v>
      </c>
      <c r="DC94" s="13">
        <f t="shared" ref="DC94" si="285">DC93/0.99</f>
        <v>0</v>
      </c>
      <c r="DD94" s="13">
        <f t="shared" ref="DD94" si="286">DD93/0.99</f>
        <v>0</v>
      </c>
      <c r="DE94" s="13">
        <f t="shared" ref="DE94:DF94" si="287">DE93/0.99</f>
        <v>0</v>
      </c>
      <c r="DF94" s="13">
        <f t="shared" si="287"/>
        <v>0</v>
      </c>
      <c r="DG94" s="13">
        <f t="shared" ref="DG94" si="288">DG93/0.99</f>
        <v>0</v>
      </c>
      <c r="DH94" s="13">
        <f t="shared" ref="DH94" si="289">DH93/0.99</f>
        <v>0</v>
      </c>
      <c r="DI94" s="13">
        <f t="shared" ref="DI94" si="290">DI93/0.99</f>
        <v>0</v>
      </c>
      <c r="DJ94" s="13">
        <f t="shared" ref="DJ94" si="291">DJ93/0.99</f>
        <v>0</v>
      </c>
      <c r="DK94" s="13">
        <f t="shared" ref="DK94" si="292">DK93/0.99</f>
        <v>0</v>
      </c>
      <c r="DL94" s="13">
        <f t="shared" ref="DL94" si="293">DL93/0.99</f>
        <v>0</v>
      </c>
      <c r="DM94" s="13">
        <f t="shared" ref="DM94" si="294">DM93/0.99</f>
        <v>0</v>
      </c>
      <c r="DN94" s="13">
        <f t="shared" ref="DN94" si="295">DN93/0.99</f>
        <v>0</v>
      </c>
      <c r="DO94" s="13">
        <f t="shared" ref="DO94" si="296">DO93/0.99</f>
        <v>0</v>
      </c>
      <c r="DP94" s="13">
        <f t="shared" ref="DP94" si="297">DP93/0.99</f>
        <v>0</v>
      </c>
      <c r="DQ94" s="13">
        <f t="shared" ref="DQ94" si="298">DQ93/0.99</f>
        <v>0</v>
      </c>
      <c r="DR94" s="13">
        <f t="shared" ref="DR94" si="299">DR93/0.99</f>
        <v>0</v>
      </c>
      <c r="DS94" s="13">
        <f t="shared" ref="DS94" si="300">DS93/0.99</f>
        <v>0</v>
      </c>
      <c r="DT94" s="13">
        <f t="shared" ref="DT94" si="301">DT93/0.99</f>
        <v>0</v>
      </c>
      <c r="DU94" s="13">
        <f t="shared" ref="DU94" si="302">DU93/0.99</f>
        <v>0</v>
      </c>
      <c r="DV94" s="13">
        <f t="shared" ref="DV94" si="303">DV93/0.99</f>
        <v>0</v>
      </c>
      <c r="DW94" s="13">
        <f t="shared" ref="DW94" si="304">DW93/0.99</f>
        <v>0</v>
      </c>
      <c r="DX94" s="13">
        <f t="shared" ref="DX94" si="305">DX93/0.99</f>
        <v>0</v>
      </c>
      <c r="DY94" s="13">
        <f t="shared" ref="DY94" si="306">DY93/0.99</f>
        <v>0</v>
      </c>
      <c r="DZ94" s="13">
        <f t="shared" ref="DZ94" si="307">DZ93/0.99</f>
        <v>0</v>
      </c>
      <c r="EA94" s="13">
        <f t="shared" ref="EA94" si="308">EA93/0.99</f>
        <v>0</v>
      </c>
      <c r="EB94" s="13">
        <f t="shared" ref="EB94" si="309">EB93/0.99</f>
        <v>0</v>
      </c>
      <c r="EC94" s="13">
        <f t="shared" ref="EC94" si="310">EC93/0.99</f>
        <v>0</v>
      </c>
      <c r="ED94" s="13">
        <f t="shared" ref="ED94" si="311">ED93/0.99</f>
        <v>0</v>
      </c>
      <c r="EE94" s="13">
        <f t="shared" ref="EE94" si="312">EE93/0.99</f>
        <v>0</v>
      </c>
      <c r="EF94" s="13">
        <f t="shared" ref="EF94:EG94" si="313">EF93/0.99</f>
        <v>0</v>
      </c>
      <c r="EG94" s="13">
        <f t="shared" si="313"/>
        <v>0</v>
      </c>
      <c r="EH94" s="13">
        <f t="shared" ref="EH94" si="314">EH93/0.99</f>
        <v>0</v>
      </c>
      <c r="EI94" s="13">
        <f t="shared" ref="EI94" si="315">EI93/0.99</f>
        <v>0</v>
      </c>
      <c r="EJ94" s="13">
        <f t="shared" ref="EJ94" si="316">EJ93/0.99</f>
        <v>0</v>
      </c>
      <c r="EK94" s="13">
        <f t="shared" ref="EK94" si="317">EK93/0.99</f>
        <v>0</v>
      </c>
      <c r="EL94" s="13">
        <f t="shared" ref="EL94" si="318">EL93/0.99</f>
        <v>0</v>
      </c>
      <c r="EM94" s="13">
        <f t="shared" ref="EM94" si="319">EM93/0.99</f>
        <v>0</v>
      </c>
      <c r="EN94" s="13">
        <f t="shared" ref="EN94" si="320">EN93/0.99</f>
        <v>0</v>
      </c>
      <c r="EO94" s="13">
        <f t="shared" ref="EO94" si="321">EO93/0.99</f>
        <v>0</v>
      </c>
      <c r="EP94" s="13">
        <f t="shared" ref="EP94" si="322">EP93/0.99</f>
        <v>0</v>
      </c>
      <c r="EQ94" s="13">
        <f t="shared" ref="EQ94" si="323">EQ93/0.99</f>
        <v>0</v>
      </c>
    </row>
    <row r="95" spans="1:147" x14ac:dyDescent="0.25">
      <c r="A95" s="2" t="s">
        <v>57</v>
      </c>
      <c r="B95" s="13">
        <f>IF(B94&gt;100,100,(IF(B94&lt;0,0,B94)))</f>
        <v>0</v>
      </c>
      <c r="C95" s="13">
        <f t="shared" ref="C95:AC95" si="324">IF(C94&gt;100,100,(IF(C94&lt;0,0,C94)))</f>
        <v>0</v>
      </c>
      <c r="D95" s="13">
        <f t="shared" si="324"/>
        <v>0</v>
      </c>
      <c r="E95" s="13">
        <f t="shared" si="324"/>
        <v>0</v>
      </c>
      <c r="F95" s="13">
        <f t="shared" si="324"/>
        <v>0</v>
      </c>
      <c r="G95" s="13">
        <f t="shared" si="324"/>
        <v>0</v>
      </c>
      <c r="H95" s="13">
        <f t="shared" si="324"/>
        <v>0</v>
      </c>
      <c r="I95" s="13">
        <f t="shared" si="324"/>
        <v>0</v>
      </c>
      <c r="J95" s="13">
        <f t="shared" si="324"/>
        <v>0</v>
      </c>
      <c r="K95" s="13">
        <f t="shared" si="324"/>
        <v>0</v>
      </c>
      <c r="L95" s="13">
        <f t="shared" si="324"/>
        <v>0</v>
      </c>
      <c r="M95" s="13">
        <f t="shared" si="324"/>
        <v>0</v>
      </c>
      <c r="N95" s="13">
        <f t="shared" si="324"/>
        <v>0</v>
      </c>
      <c r="O95" s="13">
        <f t="shared" si="324"/>
        <v>0</v>
      </c>
      <c r="P95" s="13">
        <f t="shared" si="324"/>
        <v>0</v>
      </c>
      <c r="Q95" s="13">
        <f t="shared" si="324"/>
        <v>0</v>
      </c>
      <c r="R95" s="13">
        <f t="shared" si="324"/>
        <v>0</v>
      </c>
      <c r="S95" s="13">
        <f t="shared" si="324"/>
        <v>0</v>
      </c>
      <c r="T95" s="13">
        <f t="shared" si="324"/>
        <v>0</v>
      </c>
      <c r="U95" s="13">
        <f t="shared" si="324"/>
        <v>0</v>
      </c>
      <c r="V95" s="13">
        <f t="shared" si="324"/>
        <v>0</v>
      </c>
      <c r="W95" s="13">
        <f t="shared" si="324"/>
        <v>0</v>
      </c>
      <c r="X95" s="13">
        <f t="shared" si="324"/>
        <v>0</v>
      </c>
      <c r="Y95" s="13">
        <f t="shared" si="324"/>
        <v>0</v>
      </c>
      <c r="Z95" s="13">
        <f t="shared" si="324"/>
        <v>0</v>
      </c>
      <c r="AA95" s="13">
        <f t="shared" si="324"/>
        <v>0</v>
      </c>
      <c r="AB95" s="13">
        <f t="shared" si="324"/>
        <v>0</v>
      </c>
      <c r="AC95" s="13">
        <f t="shared" si="324"/>
        <v>0</v>
      </c>
      <c r="AD95" s="13">
        <f t="shared" ref="AD95" si="325">IF(AD94&gt;100,100,(IF(AD94&lt;0,0,AD94)))</f>
        <v>0</v>
      </c>
      <c r="AE95" s="13">
        <f t="shared" ref="AE95" si="326">IF(AE94&gt;100,100,(IF(AE94&lt;0,0,AE94)))</f>
        <v>0</v>
      </c>
      <c r="AF95" s="13">
        <f t="shared" ref="AF95" si="327">IF(AF94&gt;100,100,(IF(AF94&lt;0,0,AF94)))</f>
        <v>0</v>
      </c>
      <c r="AG95" s="13">
        <f t="shared" ref="AG95" si="328">IF(AG94&gt;100,100,(IF(AG94&lt;0,0,AG94)))</f>
        <v>0</v>
      </c>
      <c r="AH95" s="13">
        <f t="shared" ref="AH95" si="329">IF(AH94&gt;100,100,(IF(AH94&lt;0,0,AH94)))</f>
        <v>0</v>
      </c>
      <c r="AI95" s="13">
        <f t="shared" ref="AI95" si="330">IF(AI94&gt;100,100,(IF(AI94&lt;0,0,AI94)))</f>
        <v>0</v>
      </c>
      <c r="AJ95" s="13">
        <f t="shared" ref="AJ95" si="331">IF(AJ94&gt;100,100,(IF(AJ94&lt;0,0,AJ94)))</f>
        <v>0</v>
      </c>
      <c r="AK95" s="13">
        <f t="shared" ref="AK95" si="332">IF(AK94&gt;100,100,(IF(AK94&lt;0,0,AK94)))</f>
        <v>0</v>
      </c>
      <c r="AL95" s="13">
        <f t="shared" ref="AL95" si="333">IF(AL94&gt;100,100,(IF(AL94&lt;0,0,AL94)))</f>
        <v>0</v>
      </c>
      <c r="AM95" s="13">
        <f t="shared" ref="AM95" si="334">IF(AM94&gt;100,100,(IF(AM94&lt;0,0,AM94)))</f>
        <v>0</v>
      </c>
      <c r="AN95" s="13">
        <f t="shared" ref="AN95" si="335">IF(AN94&gt;100,100,(IF(AN94&lt;0,0,AN94)))</f>
        <v>0</v>
      </c>
      <c r="AO95" s="13">
        <f t="shared" ref="AO95" si="336">IF(AO94&gt;100,100,(IF(AO94&lt;0,0,AO94)))</f>
        <v>0</v>
      </c>
      <c r="AP95" s="13">
        <f t="shared" ref="AP95" si="337">IF(AP94&gt;100,100,(IF(AP94&lt;0,0,AP94)))</f>
        <v>0</v>
      </c>
      <c r="AQ95" s="13">
        <f t="shared" ref="AQ95" si="338">IF(AQ94&gt;100,100,(IF(AQ94&lt;0,0,AQ94)))</f>
        <v>0</v>
      </c>
      <c r="AR95" s="13">
        <f t="shared" ref="AR95" si="339">IF(AR94&gt;100,100,(IF(AR94&lt;0,0,AR94)))</f>
        <v>0</v>
      </c>
      <c r="AS95" s="13">
        <f t="shared" ref="AS95" si="340">IF(AS94&gt;100,100,(IF(AS94&lt;0,0,AS94)))</f>
        <v>0</v>
      </c>
      <c r="AT95" s="13">
        <f t="shared" ref="AT95" si="341">IF(AT94&gt;100,100,(IF(AT94&lt;0,0,AT94)))</f>
        <v>0</v>
      </c>
      <c r="AU95" s="13">
        <f t="shared" ref="AU95" si="342">IF(AU94&gt;100,100,(IF(AU94&lt;0,0,AU94)))</f>
        <v>0</v>
      </c>
      <c r="AV95" s="13">
        <f t="shared" ref="AV95" si="343">IF(AV94&gt;100,100,(IF(AV94&lt;0,0,AV94)))</f>
        <v>0</v>
      </c>
      <c r="AW95" s="13">
        <f t="shared" ref="AW95" si="344">IF(AW94&gt;100,100,(IF(AW94&lt;0,0,AW94)))</f>
        <v>0</v>
      </c>
      <c r="AX95" s="13">
        <f t="shared" ref="AX95" si="345">IF(AX94&gt;100,100,(IF(AX94&lt;0,0,AX94)))</f>
        <v>0</v>
      </c>
      <c r="AY95" s="13">
        <f t="shared" ref="AY95" si="346">IF(AY94&gt;100,100,(IF(AY94&lt;0,0,AY94)))</f>
        <v>0</v>
      </c>
      <c r="AZ95" s="13">
        <f t="shared" ref="AZ95" si="347">IF(AZ94&gt;100,100,(IF(AZ94&lt;0,0,AZ94)))</f>
        <v>0</v>
      </c>
      <c r="BA95" s="13">
        <f t="shared" ref="BA95" si="348">IF(BA94&gt;100,100,(IF(BA94&lt;0,0,BA94)))</f>
        <v>0</v>
      </c>
      <c r="BB95" s="13">
        <f t="shared" ref="BB95" si="349">IF(BB94&gt;100,100,(IF(BB94&lt;0,0,BB94)))</f>
        <v>0</v>
      </c>
      <c r="BC95" s="13">
        <f t="shared" ref="BC95:BD95" si="350">IF(BC94&gt;100,100,(IF(BC94&lt;0,0,BC94)))</f>
        <v>0</v>
      </c>
      <c r="BD95" s="13">
        <f t="shared" si="350"/>
        <v>0</v>
      </c>
      <c r="BE95" s="13">
        <f t="shared" ref="BE95" si="351">IF(BE94&gt;100,100,(IF(BE94&lt;0,0,BE94)))</f>
        <v>0</v>
      </c>
      <c r="BF95" s="13">
        <f t="shared" ref="BF95" si="352">IF(BF94&gt;100,100,(IF(BF94&lt;0,0,BF94)))</f>
        <v>0</v>
      </c>
      <c r="BG95" s="13">
        <f t="shared" ref="BG95" si="353">IF(BG94&gt;100,100,(IF(BG94&lt;0,0,BG94)))</f>
        <v>0</v>
      </c>
      <c r="BH95" s="13">
        <f t="shared" ref="BH95" si="354">IF(BH94&gt;100,100,(IF(BH94&lt;0,0,BH94)))</f>
        <v>0</v>
      </c>
      <c r="BI95" s="13">
        <f t="shared" ref="BI95" si="355">IF(BI94&gt;100,100,(IF(BI94&lt;0,0,BI94)))</f>
        <v>0</v>
      </c>
      <c r="BJ95" s="13">
        <f t="shared" ref="BJ95" si="356">IF(BJ94&gt;100,100,(IF(BJ94&lt;0,0,BJ94)))</f>
        <v>0</v>
      </c>
      <c r="BK95" s="13">
        <f t="shared" ref="BK95" si="357">IF(BK94&gt;100,100,(IF(BK94&lt;0,0,BK94)))</f>
        <v>0</v>
      </c>
      <c r="BL95" s="13">
        <f t="shared" ref="BL95" si="358">IF(BL94&gt;100,100,(IF(BL94&lt;0,0,BL94)))</f>
        <v>0</v>
      </c>
      <c r="BM95" s="13">
        <f t="shared" ref="BM95" si="359">IF(BM94&gt;100,100,(IF(BM94&lt;0,0,BM94)))</f>
        <v>0</v>
      </c>
      <c r="BN95" s="13">
        <f t="shared" ref="BN95" si="360">IF(BN94&gt;100,100,(IF(BN94&lt;0,0,BN94)))</f>
        <v>0</v>
      </c>
      <c r="BO95" s="13">
        <f t="shared" ref="BO95" si="361">IF(BO94&gt;100,100,(IF(BO94&lt;0,0,BO94)))</f>
        <v>0</v>
      </c>
      <c r="BP95" s="13">
        <f t="shared" ref="BP95" si="362">IF(BP94&gt;100,100,(IF(BP94&lt;0,0,BP94)))</f>
        <v>0</v>
      </c>
      <c r="BQ95" s="13">
        <f t="shared" ref="BQ95" si="363">IF(BQ94&gt;100,100,(IF(BQ94&lt;0,0,BQ94)))</f>
        <v>0</v>
      </c>
      <c r="BR95" s="13">
        <f t="shared" ref="BR95" si="364">IF(BR94&gt;100,100,(IF(BR94&lt;0,0,BR94)))</f>
        <v>0</v>
      </c>
      <c r="BS95" s="13">
        <f t="shared" ref="BS95" si="365">IF(BS94&gt;100,100,(IF(BS94&lt;0,0,BS94)))</f>
        <v>0</v>
      </c>
      <c r="BT95" s="13">
        <f t="shared" ref="BT95" si="366">IF(BT94&gt;100,100,(IF(BT94&lt;0,0,BT94)))</f>
        <v>0</v>
      </c>
      <c r="BU95" s="13">
        <f t="shared" ref="BU95" si="367">IF(BU94&gt;100,100,(IF(BU94&lt;0,0,BU94)))</f>
        <v>0</v>
      </c>
      <c r="BV95" s="13">
        <f t="shared" ref="BV95" si="368">IF(BV94&gt;100,100,(IF(BV94&lt;0,0,BV94)))</f>
        <v>0</v>
      </c>
      <c r="BW95" s="13">
        <f t="shared" ref="BW95" si="369">IF(BW94&gt;100,100,(IF(BW94&lt;0,0,BW94)))</f>
        <v>0</v>
      </c>
      <c r="BX95" s="13">
        <f t="shared" ref="BX95" si="370">IF(BX94&gt;100,100,(IF(BX94&lt;0,0,BX94)))</f>
        <v>0</v>
      </c>
      <c r="BY95" s="13">
        <f t="shared" ref="BY95" si="371">IF(BY94&gt;100,100,(IF(BY94&lt;0,0,BY94)))</f>
        <v>0</v>
      </c>
      <c r="BZ95" s="13">
        <f t="shared" ref="BZ95" si="372">IF(BZ94&gt;100,100,(IF(BZ94&lt;0,0,BZ94)))</f>
        <v>0</v>
      </c>
      <c r="CA95" s="13">
        <f t="shared" ref="CA95" si="373">IF(CA94&gt;100,100,(IF(CA94&lt;0,0,CA94)))</f>
        <v>0</v>
      </c>
      <c r="CB95" s="13">
        <f t="shared" ref="CB95" si="374">IF(CB94&gt;100,100,(IF(CB94&lt;0,0,CB94)))</f>
        <v>0</v>
      </c>
      <c r="CC95" s="13">
        <f t="shared" ref="CC95" si="375">IF(CC94&gt;100,100,(IF(CC94&lt;0,0,CC94)))</f>
        <v>0</v>
      </c>
      <c r="CD95" s="13">
        <f t="shared" ref="CD95:CE95" si="376">IF(CD94&gt;100,100,(IF(CD94&lt;0,0,CD94)))</f>
        <v>0</v>
      </c>
      <c r="CE95" s="13">
        <f t="shared" si="376"/>
        <v>0</v>
      </c>
      <c r="CF95" s="13">
        <f t="shared" ref="CF95" si="377">IF(CF94&gt;100,100,(IF(CF94&lt;0,0,CF94)))</f>
        <v>0</v>
      </c>
      <c r="CG95" s="13">
        <f t="shared" ref="CG95" si="378">IF(CG94&gt;100,100,(IF(CG94&lt;0,0,CG94)))</f>
        <v>0</v>
      </c>
      <c r="CH95" s="13">
        <f t="shared" ref="CH95" si="379">IF(CH94&gt;100,100,(IF(CH94&lt;0,0,CH94)))</f>
        <v>0</v>
      </c>
      <c r="CI95" s="13">
        <f t="shared" ref="CI95" si="380">IF(CI94&gt;100,100,(IF(CI94&lt;0,0,CI94)))</f>
        <v>0</v>
      </c>
      <c r="CJ95" s="13">
        <f t="shared" ref="CJ95" si="381">IF(CJ94&gt;100,100,(IF(CJ94&lt;0,0,CJ94)))</f>
        <v>0</v>
      </c>
      <c r="CK95" s="13">
        <f t="shared" ref="CK95" si="382">IF(CK94&gt;100,100,(IF(CK94&lt;0,0,CK94)))</f>
        <v>0</v>
      </c>
      <c r="CL95" s="13">
        <f t="shared" ref="CL95" si="383">IF(CL94&gt;100,100,(IF(CL94&lt;0,0,CL94)))</f>
        <v>0</v>
      </c>
      <c r="CM95" s="13">
        <f t="shared" ref="CM95" si="384">IF(CM94&gt;100,100,(IF(CM94&lt;0,0,CM94)))</f>
        <v>0</v>
      </c>
      <c r="CN95" s="13">
        <f t="shared" ref="CN95" si="385">IF(CN94&gt;100,100,(IF(CN94&lt;0,0,CN94)))</f>
        <v>0</v>
      </c>
      <c r="CO95" s="13">
        <f t="shared" ref="CO95" si="386">IF(CO94&gt;100,100,(IF(CO94&lt;0,0,CO94)))</f>
        <v>0</v>
      </c>
      <c r="CP95" s="13">
        <f t="shared" ref="CP95" si="387">IF(CP94&gt;100,100,(IF(CP94&lt;0,0,CP94)))</f>
        <v>0</v>
      </c>
      <c r="CQ95" s="13">
        <f t="shared" ref="CQ95" si="388">IF(CQ94&gt;100,100,(IF(CQ94&lt;0,0,CQ94)))</f>
        <v>0</v>
      </c>
      <c r="CR95" s="13">
        <f t="shared" ref="CR95" si="389">IF(CR94&gt;100,100,(IF(CR94&lt;0,0,CR94)))</f>
        <v>0</v>
      </c>
      <c r="CS95" s="13">
        <f t="shared" ref="CS95" si="390">IF(CS94&gt;100,100,(IF(CS94&lt;0,0,CS94)))</f>
        <v>0</v>
      </c>
      <c r="CT95" s="13">
        <f t="shared" ref="CT95" si="391">IF(CT94&gt;100,100,(IF(CT94&lt;0,0,CT94)))</f>
        <v>0</v>
      </c>
      <c r="CU95" s="13">
        <f t="shared" ref="CU95" si="392">IF(CU94&gt;100,100,(IF(CU94&lt;0,0,CU94)))</f>
        <v>0</v>
      </c>
      <c r="CV95" s="13">
        <f t="shared" ref="CV95" si="393">IF(CV94&gt;100,100,(IF(CV94&lt;0,0,CV94)))</f>
        <v>0</v>
      </c>
      <c r="CW95" s="13">
        <f t="shared" ref="CW95" si="394">IF(CW94&gt;100,100,(IF(CW94&lt;0,0,CW94)))</f>
        <v>0</v>
      </c>
      <c r="CX95" s="13">
        <f t="shared" ref="CX95" si="395">IF(CX94&gt;100,100,(IF(CX94&lt;0,0,CX94)))</f>
        <v>0</v>
      </c>
      <c r="CY95" s="13">
        <f t="shared" ref="CY95" si="396">IF(CY94&gt;100,100,(IF(CY94&lt;0,0,CY94)))</f>
        <v>0</v>
      </c>
      <c r="CZ95" s="13">
        <f t="shared" ref="CZ95" si="397">IF(CZ94&gt;100,100,(IF(CZ94&lt;0,0,CZ94)))</f>
        <v>0</v>
      </c>
      <c r="DA95" s="13">
        <f t="shared" ref="DA95" si="398">IF(DA94&gt;100,100,(IF(DA94&lt;0,0,DA94)))</f>
        <v>0</v>
      </c>
      <c r="DB95" s="13">
        <f t="shared" ref="DB95" si="399">IF(DB94&gt;100,100,(IF(DB94&lt;0,0,DB94)))</f>
        <v>0</v>
      </c>
      <c r="DC95" s="13">
        <f t="shared" ref="DC95" si="400">IF(DC94&gt;100,100,(IF(DC94&lt;0,0,DC94)))</f>
        <v>0</v>
      </c>
      <c r="DD95" s="13">
        <f t="shared" ref="DD95" si="401">IF(DD94&gt;100,100,(IF(DD94&lt;0,0,DD94)))</f>
        <v>0</v>
      </c>
      <c r="DE95" s="13">
        <f t="shared" ref="DE95:DF95" si="402">IF(DE94&gt;100,100,(IF(DE94&lt;0,0,DE94)))</f>
        <v>0</v>
      </c>
      <c r="DF95" s="13">
        <f t="shared" si="402"/>
        <v>0</v>
      </c>
      <c r="DG95" s="13">
        <f t="shared" ref="DG95" si="403">IF(DG94&gt;100,100,(IF(DG94&lt;0,0,DG94)))</f>
        <v>0</v>
      </c>
      <c r="DH95" s="13">
        <f t="shared" ref="DH95" si="404">IF(DH94&gt;100,100,(IF(DH94&lt;0,0,DH94)))</f>
        <v>0</v>
      </c>
      <c r="DI95" s="13">
        <f t="shared" ref="DI95" si="405">IF(DI94&gt;100,100,(IF(DI94&lt;0,0,DI94)))</f>
        <v>0</v>
      </c>
      <c r="DJ95" s="13">
        <f t="shared" ref="DJ95" si="406">IF(DJ94&gt;100,100,(IF(DJ94&lt;0,0,DJ94)))</f>
        <v>0</v>
      </c>
      <c r="DK95" s="13">
        <f t="shared" ref="DK95" si="407">IF(DK94&gt;100,100,(IF(DK94&lt;0,0,DK94)))</f>
        <v>0</v>
      </c>
      <c r="DL95" s="13">
        <f t="shared" ref="DL95" si="408">IF(DL94&gt;100,100,(IF(DL94&lt;0,0,DL94)))</f>
        <v>0</v>
      </c>
      <c r="DM95" s="13">
        <f t="shared" ref="DM95" si="409">IF(DM94&gt;100,100,(IF(DM94&lt;0,0,DM94)))</f>
        <v>0</v>
      </c>
      <c r="DN95" s="13">
        <f t="shared" ref="DN95" si="410">IF(DN94&gt;100,100,(IF(DN94&lt;0,0,DN94)))</f>
        <v>0</v>
      </c>
      <c r="DO95" s="13">
        <f t="shared" ref="DO95" si="411">IF(DO94&gt;100,100,(IF(DO94&lt;0,0,DO94)))</f>
        <v>0</v>
      </c>
      <c r="DP95" s="13">
        <f t="shared" ref="DP95" si="412">IF(DP94&gt;100,100,(IF(DP94&lt;0,0,DP94)))</f>
        <v>0</v>
      </c>
      <c r="DQ95" s="13">
        <f t="shared" ref="DQ95" si="413">IF(DQ94&gt;100,100,(IF(DQ94&lt;0,0,DQ94)))</f>
        <v>0</v>
      </c>
      <c r="DR95" s="13">
        <f t="shared" ref="DR95" si="414">IF(DR94&gt;100,100,(IF(DR94&lt;0,0,DR94)))</f>
        <v>0</v>
      </c>
      <c r="DS95" s="13">
        <f t="shared" ref="DS95" si="415">IF(DS94&gt;100,100,(IF(DS94&lt;0,0,DS94)))</f>
        <v>0</v>
      </c>
      <c r="DT95" s="13">
        <f t="shared" ref="DT95" si="416">IF(DT94&gt;100,100,(IF(DT94&lt;0,0,DT94)))</f>
        <v>0</v>
      </c>
      <c r="DU95" s="13">
        <f t="shared" ref="DU95" si="417">IF(DU94&gt;100,100,(IF(DU94&lt;0,0,DU94)))</f>
        <v>0</v>
      </c>
      <c r="DV95" s="13">
        <f t="shared" ref="DV95" si="418">IF(DV94&gt;100,100,(IF(DV94&lt;0,0,DV94)))</f>
        <v>0</v>
      </c>
      <c r="DW95" s="13">
        <f t="shared" ref="DW95" si="419">IF(DW94&gt;100,100,(IF(DW94&lt;0,0,DW94)))</f>
        <v>0</v>
      </c>
      <c r="DX95" s="13">
        <f t="shared" ref="DX95" si="420">IF(DX94&gt;100,100,(IF(DX94&lt;0,0,DX94)))</f>
        <v>0</v>
      </c>
      <c r="DY95" s="13">
        <f t="shared" ref="DY95" si="421">IF(DY94&gt;100,100,(IF(DY94&lt;0,0,DY94)))</f>
        <v>0</v>
      </c>
      <c r="DZ95" s="13">
        <f t="shared" ref="DZ95" si="422">IF(DZ94&gt;100,100,(IF(DZ94&lt;0,0,DZ94)))</f>
        <v>0</v>
      </c>
      <c r="EA95" s="13">
        <f t="shared" ref="EA95" si="423">IF(EA94&gt;100,100,(IF(EA94&lt;0,0,EA94)))</f>
        <v>0</v>
      </c>
      <c r="EB95" s="13">
        <f t="shared" ref="EB95" si="424">IF(EB94&gt;100,100,(IF(EB94&lt;0,0,EB94)))</f>
        <v>0</v>
      </c>
      <c r="EC95" s="13">
        <f t="shared" ref="EC95" si="425">IF(EC94&gt;100,100,(IF(EC94&lt;0,0,EC94)))</f>
        <v>0</v>
      </c>
      <c r="ED95" s="13">
        <f t="shared" ref="ED95" si="426">IF(ED94&gt;100,100,(IF(ED94&lt;0,0,ED94)))</f>
        <v>0</v>
      </c>
      <c r="EE95" s="13">
        <f t="shared" ref="EE95" si="427">IF(EE94&gt;100,100,(IF(EE94&lt;0,0,EE94)))</f>
        <v>0</v>
      </c>
      <c r="EF95" s="13">
        <f t="shared" ref="EF95:EG95" si="428">IF(EF94&gt;100,100,(IF(EF94&lt;0,0,EF94)))</f>
        <v>0</v>
      </c>
      <c r="EG95" s="13">
        <f t="shared" si="428"/>
        <v>0</v>
      </c>
      <c r="EH95" s="13">
        <f t="shared" ref="EH95" si="429">IF(EH94&gt;100,100,(IF(EH94&lt;0,0,EH94)))</f>
        <v>0</v>
      </c>
      <c r="EI95" s="13">
        <f t="shared" ref="EI95" si="430">IF(EI94&gt;100,100,(IF(EI94&lt;0,0,EI94)))</f>
        <v>0</v>
      </c>
      <c r="EJ95" s="13">
        <f t="shared" ref="EJ95" si="431">IF(EJ94&gt;100,100,(IF(EJ94&lt;0,0,EJ94)))</f>
        <v>0</v>
      </c>
      <c r="EK95" s="13">
        <f t="shared" ref="EK95" si="432">IF(EK94&gt;100,100,(IF(EK94&lt;0,0,EK94)))</f>
        <v>0</v>
      </c>
      <c r="EL95" s="13">
        <f t="shared" ref="EL95" si="433">IF(EL94&gt;100,100,(IF(EL94&lt;0,0,EL94)))</f>
        <v>0</v>
      </c>
      <c r="EM95" s="13">
        <f t="shared" ref="EM95" si="434">IF(EM94&gt;100,100,(IF(EM94&lt;0,0,EM94)))</f>
        <v>0</v>
      </c>
      <c r="EN95" s="13">
        <f t="shared" ref="EN95" si="435">IF(EN94&gt;100,100,(IF(EN94&lt;0,0,EN94)))</f>
        <v>0</v>
      </c>
      <c r="EO95" s="13">
        <f t="shared" ref="EO95" si="436">IF(EO94&gt;100,100,(IF(EO94&lt;0,0,EO94)))</f>
        <v>0</v>
      </c>
      <c r="EP95" s="13">
        <f t="shared" ref="EP95" si="437">IF(EP94&gt;100,100,(IF(EP94&lt;0,0,EP94)))</f>
        <v>0</v>
      </c>
      <c r="EQ95" s="13">
        <f t="shared" ref="EQ95" si="438">IF(EQ94&gt;100,100,(IF(EQ94&lt;0,0,EQ94)))</f>
        <v>0</v>
      </c>
    </row>
  </sheetData>
  <pageMargins left="0.7" right="0.7" top="0.75" bottom="0.75" header="0.3" footer="0.3"/>
  <pageSetup paperSize="9" orientation="portrait" r:id="rId1"/>
  <headerFooter>
    <oddFooter>&amp;C&amp;1#&amp;"Calibri"&amp;12&amp;K000000OFFICIAL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True Desert</vt:lpstr>
      <vt:lpstr>Semi Desert</vt:lpstr>
      <vt:lpstr>Desert Steppe</vt:lpstr>
      <vt:lpstr>Elm</vt:lpstr>
      <vt:lpstr>Saxaul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Sinclair</dc:creator>
  <cp:lastModifiedBy>User</cp:lastModifiedBy>
  <dcterms:created xsi:type="dcterms:W3CDTF">2018-02-01T22:03:17Z</dcterms:created>
  <dcterms:modified xsi:type="dcterms:W3CDTF">2022-01-06T01:54:17Z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257e2ab-f512-40e2-9c9a-c64247360765_Enabled">
    <vt:lpwstr>true</vt:lpwstr>
  </property>
  <property fmtid="{D5CDD505-2E9C-101B-9397-08002B2CF9AE}" pid="3" name="MSIP_Label_4257e2ab-f512-40e2-9c9a-c64247360765_SetDate">
    <vt:lpwstr>2021-11-09T05:30:19Z</vt:lpwstr>
  </property>
  <property fmtid="{D5CDD505-2E9C-101B-9397-08002B2CF9AE}" pid="4" name="MSIP_Label_4257e2ab-f512-40e2-9c9a-c64247360765_Method">
    <vt:lpwstr>Privileged</vt:lpwstr>
  </property>
  <property fmtid="{D5CDD505-2E9C-101B-9397-08002B2CF9AE}" pid="5" name="MSIP_Label_4257e2ab-f512-40e2-9c9a-c64247360765_Name">
    <vt:lpwstr>OFFICIAL</vt:lpwstr>
  </property>
  <property fmtid="{D5CDD505-2E9C-101B-9397-08002B2CF9AE}" pid="6" name="MSIP_Label_4257e2ab-f512-40e2-9c9a-c64247360765_SiteId">
    <vt:lpwstr>e8bdd6f7-fc18-4e48-a554-7f547927223b</vt:lpwstr>
  </property>
  <property fmtid="{D5CDD505-2E9C-101B-9397-08002B2CF9AE}" pid="7" name="MSIP_Label_4257e2ab-f512-40e2-9c9a-c64247360765_ActionId">
    <vt:lpwstr>a7e10cfe-a511-4560-9a52-d09c4f4ee0bf</vt:lpwstr>
  </property>
  <property fmtid="{D5CDD505-2E9C-101B-9397-08002B2CF9AE}" pid="8" name="MSIP_Label_4257e2ab-f512-40e2-9c9a-c64247360765_ContentBits">
    <vt:lpwstr>2</vt:lpwstr>
  </property>
</Properties>
</file>